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7E7" lockStructure="1"/>
  <bookViews>
    <workbookView windowWidth="20490" windowHeight="7860" activeTab="1"/>
  </bookViews>
  <sheets>
    <sheet name="面试成绩汇总表" sheetId="1" r:id="rId1"/>
    <sheet name="综合成绩汇总表" sheetId="2" r:id="rId2"/>
  </sheets>
  <definedNames>
    <definedName name="_xlnm._FilterDatabase" localSheetId="0" hidden="1">面试成绩汇总表!$A$2:$G$101</definedName>
    <definedName name="_xlnm._FilterDatabase" localSheetId="1" hidden="1">综合成绩汇总表!$A$2:$K$101</definedName>
    <definedName name="_xlnm.Print_Titles" localSheetId="0">面试成绩汇总表!$1:$2</definedName>
    <definedName name="_xlnm.Print_Titles" localSheetId="1">综合成绩汇总表!$1:$2</definedName>
  </definedNames>
  <calcPr calcId="144525"/>
</workbook>
</file>

<file path=xl/sharedStrings.xml><?xml version="1.0" encoding="utf-8"?>
<sst xmlns="http://schemas.openxmlformats.org/spreadsheetml/2006/main" count="746" uniqueCount="269">
  <si>
    <t>海口市龙华区2021年招聘食品监督协管员
考生面试成绩汇总表</t>
  </si>
  <si>
    <t>序号</t>
  </si>
  <si>
    <t>报考岗位</t>
  </si>
  <si>
    <t>准考证号</t>
  </si>
  <si>
    <t>姓名</t>
  </si>
  <si>
    <t>面试抽签号</t>
  </si>
  <si>
    <t>面试成绩</t>
  </si>
  <si>
    <t>备注</t>
  </si>
  <si>
    <t>0101-食品监督协管员</t>
  </si>
  <si>
    <t>202101302002</t>
  </si>
  <si>
    <t>伍晓宜</t>
  </si>
  <si>
    <t>202101300908</t>
  </si>
  <si>
    <t>周安宏</t>
  </si>
  <si>
    <t>202101302105</t>
  </si>
  <si>
    <t>杜学钰</t>
  </si>
  <si>
    <t>202101302307</t>
  </si>
  <si>
    <t>陈松华</t>
  </si>
  <si>
    <t>83</t>
  </si>
  <si>
    <t>202101302719</t>
  </si>
  <si>
    <t>程丹</t>
  </si>
  <si>
    <t>202101301411</t>
  </si>
  <si>
    <t>郭乙瑾</t>
  </si>
  <si>
    <t>09</t>
  </si>
  <si>
    <t>202101300720</t>
  </si>
  <si>
    <t>邓南海</t>
  </si>
  <si>
    <t>202101301815</t>
  </si>
  <si>
    <t>蔡穗桥</t>
  </si>
  <si>
    <t>202101302204</t>
  </si>
  <si>
    <t>符芳芳</t>
  </si>
  <si>
    <t>65</t>
  </si>
  <si>
    <t>202101302318</t>
  </si>
  <si>
    <t>黃宏鹰</t>
  </si>
  <si>
    <t>01</t>
  </si>
  <si>
    <t>202101300621</t>
  </si>
  <si>
    <t>吴敏</t>
  </si>
  <si>
    <t>88</t>
  </si>
  <si>
    <t>202101300227</t>
  </si>
  <si>
    <t>韦丽风</t>
  </si>
  <si>
    <t>07</t>
  </si>
  <si>
    <t>202101300701</t>
  </si>
  <si>
    <t>吕思敏</t>
  </si>
  <si>
    <t>03</t>
  </si>
  <si>
    <t>202101302301</t>
  </si>
  <si>
    <t>林师旭</t>
  </si>
  <si>
    <t>21</t>
  </si>
  <si>
    <t>202101301723</t>
  </si>
  <si>
    <t>曾祥鹏</t>
  </si>
  <si>
    <t>16</t>
  </si>
  <si>
    <t>202101302115</t>
  </si>
  <si>
    <t>黄菲</t>
  </si>
  <si>
    <t>31</t>
  </si>
  <si>
    <t>202101302703</t>
  </si>
  <si>
    <t>文玲</t>
  </si>
  <si>
    <t>44</t>
  </si>
  <si>
    <t>202101300920</t>
  </si>
  <si>
    <t>王姑</t>
  </si>
  <si>
    <t>67</t>
  </si>
  <si>
    <t>202101301521</t>
  </si>
  <si>
    <t>符芳锦</t>
  </si>
  <si>
    <t>55</t>
  </si>
  <si>
    <t>202101301130</t>
  </si>
  <si>
    <t>曾广扬</t>
  </si>
  <si>
    <t>52</t>
  </si>
  <si>
    <t>202101302521</t>
  </si>
  <si>
    <t>吴锋</t>
  </si>
  <si>
    <t>58</t>
  </si>
  <si>
    <t>202101302708</t>
  </si>
  <si>
    <t>黄青贤</t>
  </si>
  <si>
    <t>32</t>
  </si>
  <si>
    <t>202101302227</t>
  </si>
  <si>
    <t>胡力丹</t>
  </si>
  <si>
    <t>40</t>
  </si>
  <si>
    <t>202101302010</t>
  </si>
  <si>
    <t>邓剑飞</t>
  </si>
  <si>
    <t>85</t>
  </si>
  <si>
    <t>202101300320</t>
  </si>
  <si>
    <t>许小芬</t>
  </si>
  <si>
    <t>76</t>
  </si>
  <si>
    <t>202101301630</t>
  </si>
  <si>
    <t>高雅倩</t>
  </si>
  <si>
    <t>12</t>
  </si>
  <si>
    <t>202101300101</t>
  </si>
  <si>
    <t>陈益晟</t>
  </si>
  <si>
    <t>缺考</t>
  </si>
  <si>
    <t>202101302729</t>
  </si>
  <si>
    <t>林舒宁</t>
  </si>
  <si>
    <t>53</t>
  </si>
  <si>
    <t>202101300130</t>
  </si>
  <si>
    <t>陈雪婷</t>
  </si>
  <si>
    <t>45</t>
  </si>
  <si>
    <t>202101302403</t>
  </si>
  <si>
    <t>何定葵</t>
  </si>
  <si>
    <t>29</t>
  </si>
  <si>
    <t>202101300802</t>
  </si>
  <si>
    <t>连英如</t>
  </si>
  <si>
    <t>41</t>
  </si>
  <si>
    <t>202101302009</t>
  </si>
  <si>
    <t>薛万维</t>
  </si>
  <si>
    <t>54</t>
  </si>
  <si>
    <t>202101300725</t>
  </si>
  <si>
    <t>李静洋</t>
  </si>
  <si>
    <t>36</t>
  </si>
  <si>
    <t>202101300121</t>
  </si>
  <si>
    <t>王鹤锦</t>
  </si>
  <si>
    <t>202101302023</t>
  </si>
  <si>
    <t>钟君翰</t>
  </si>
  <si>
    <t>14</t>
  </si>
  <si>
    <t>202101301628</t>
  </si>
  <si>
    <t>蔡沁茹</t>
  </si>
  <si>
    <t>13</t>
  </si>
  <si>
    <t>202101301705</t>
  </si>
  <si>
    <t>唐海宽</t>
  </si>
  <si>
    <t>60</t>
  </si>
  <si>
    <t>202101300714</t>
  </si>
  <si>
    <t>林书祥</t>
  </si>
  <si>
    <t>63</t>
  </si>
  <si>
    <t>202101302005</t>
  </si>
  <si>
    <t>冼庆帝</t>
  </si>
  <si>
    <t>202101300607</t>
  </si>
  <si>
    <t>宋飞</t>
  </si>
  <si>
    <t>202101302315</t>
  </si>
  <si>
    <t>林砚淋</t>
  </si>
  <si>
    <t>202101301712</t>
  </si>
  <si>
    <t>张乐经</t>
  </si>
  <si>
    <t>89</t>
  </si>
  <si>
    <t>202101302024</t>
  </si>
  <si>
    <t>林晓鹏</t>
  </si>
  <si>
    <t>202101301719</t>
  </si>
  <si>
    <t>李万春</t>
  </si>
  <si>
    <t>202101302518</t>
  </si>
  <si>
    <t>温泽栋</t>
  </si>
  <si>
    <t>202101302606</t>
  </si>
  <si>
    <t>刘富宝</t>
  </si>
  <si>
    <t>56</t>
  </si>
  <si>
    <t>202101302529</t>
  </si>
  <si>
    <t>符秀坤</t>
  </si>
  <si>
    <t>202101300507</t>
  </si>
  <si>
    <t>曾颖</t>
  </si>
  <si>
    <t>202101300615</t>
  </si>
  <si>
    <t>王惠</t>
  </si>
  <si>
    <t>28</t>
  </si>
  <si>
    <t>202101302222</t>
  </si>
  <si>
    <t>李文婷</t>
  </si>
  <si>
    <t>19</t>
  </si>
  <si>
    <t>202101301020</t>
  </si>
  <si>
    <t>欧哲岑</t>
  </si>
  <si>
    <t>202101300929</t>
  </si>
  <si>
    <t>林文贤</t>
  </si>
  <si>
    <t>202101301605</t>
  </si>
  <si>
    <t>杨杰</t>
  </si>
  <si>
    <t>47</t>
  </si>
  <si>
    <t>202101300713</t>
  </si>
  <si>
    <t>符国正</t>
  </si>
  <si>
    <t>22</t>
  </si>
  <si>
    <t>202101302627</t>
  </si>
  <si>
    <t>曾令丁</t>
  </si>
  <si>
    <t>75</t>
  </si>
  <si>
    <t>202101301406</t>
  </si>
  <si>
    <t>黄基雄</t>
  </si>
  <si>
    <t>66</t>
  </si>
  <si>
    <t>202101300319</t>
  </si>
  <si>
    <t>程楷</t>
  </si>
  <si>
    <t>97</t>
  </si>
  <si>
    <t>202101300428</t>
  </si>
  <si>
    <t>张光明</t>
  </si>
  <si>
    <t>202101301112</t>
  </si>
  <si>
    <t>陈小妹</t>
  </si>
  <si>
    <t>96</t>
  </si>
  <si>
    <t>202101302120</t>
  </si>
  <si>
    <t>吴桥华</t>
  </si>
  <si>
    <t>202101301205</t>
  </si>
  <si>
    <t>王冠</t>
  </si>
  <si>
    <t>49</t>
  </si>
  <si>
    <t>202101302305</t>
  </si>
  <si>
    <t>赵文彬</t>
  </si>
  <si>
    <t>20</t>
  </si>
  <si>
    <t>202101300309</t>
  </si>
  <si>
    <t>刘沙</t>
  </si>
  <si>
    <t>202101300209</t>
  </si>
  <si>
    <t>符晴雅</t>
  </si>
  <si>
    <t>202101302313</t>
  </si>
  <si>
    <t>张祖茂</t>
  </si>
  <si>
    <t>202101302213</t>
  </si>
  <si>
    <t>吴宇</t>
  </si>
  <si>
    <t>202101301019</t>
  </si>
  <si>
    <t>罗建华</t>
  </si>
  <si>
    <t>37</t>
  </si>
  <si>
    <t>202101300328</t>
  </si>
  <si>
    <t>梁秀婵</t>
  </si>
  <si>
    <t>73</t>
  </si>
  <si>
    <t>202101300508</t>
  </si>
  <si>
    <t>米文斌</t>
  </si>
  <si>
    <t>202101301428</t>
  </si>
  <si>
    <t>王振松</t>
  </si>
  <si>
    <t>202101302018</t>
  </si>
  <si>
    <t>吴鸿志</t>
  </si>
  <si>
    <t>202101302310</t>
  </si>
  <si>
    <t>王增朝</t>
  </si>
  <si>
    <t>202101300808</t>
  </si>
  <si>
    <t>曾香盈</t>
  </si>
  <si>
    <t>34</t>
  </si>
  <si>
    <t>202101301824</t>
  </si>
  <si>
    <t>刘洋河</t>
  </si>
  <si>
    <t>202101300208</t>
  </si>
  <si>
    <t>王妙凝</t>
  </si>
  <si>
    <t>202101300823</t>
  </si>
  <si>
    <t>黄浩</t>
  </si>
  <si>
    <t>51</t>
  </si>
  <si>
    <t>202101300911</t>
  </si>
  <si>
    <t>秦子康</t>
  </si>
  <si>
    <t>30</t>
  </si>
  <si>
    <t>202101300523</t>
  </si>
  <si>
    <t>曾实</t>
  </si>
  <si>
    <t>202101301707</t>
  </si>
  <si>
    <t>蔡丽婷</t>
  </si>
  <si>
    <t>17</t>
  </si>
  <si>
    <t>202101301323</t>
  </si>
  <si>
    <t>黄仕荣</t>
  </si>
  <si>
    <t>202101300517</t>
  </si>
  <si>
    <t>林仁锦</t>
  </si>
  <si>
    <t>202101300722</t>
  </si>
  <si>
    <t>陈大兴</t>
  </si>
  <si>
    <t>202101300218</t>
  </si>
  <si>
    <t>符家慧</t>
  </si>
  <si>
    <t>35</t>
  </si>
  <si>
    <t>202101300314</t>
  </si>
  <si>
    <t>吴多举</t>
  </si>
  <si>
    <t>202101300726</t>
  </si>
  <si>
    <t>桂轩</t>
  </si>
  <si>
    <t>202101301820</t>
  </si>
  <si>
    <t>黄千钦</t>
  </si>
  <si>
    <t>202101301221</t>
  </si>
  <si>
    <t>陈兴才</t>
  </si>
  <si>
    <t>202101300627</t>
  </si>
  <si>
    <t>王健汝</t>
  </si>
  <si>
    <t>202101301004</t>
  </si>
  <si>
    <t>王丽燕</t>
  </si>
  <si>
    <t>202101301013</t>
  </si>
  <si>
    <t>王丽媚</t>
  </si>
  <si>
    <t>10</t>
  </si>
  <si>
    <t>202101300318</t>
  </si>
  <si>
    <t>罗铭</t>
  </si>
  <si>
    <t>202101302107</t>
  </si>
  <si>
    <t>陈家鹏</t>
  </si>
  <si>
    <t>79</t>
  </si>
  <si>
    <t>202101301002</t>
  </si>
  <si>
    <t>林非</t>
  </si>
  <si>
    <t>202101300704</t>
  </si>
  <si>
    <t>黄祝权</t>
  </si>
  <si>
    <t>02</t>
  </si>
  <si>
    <t>202101301907</t>
  </si>
  <si>
    <t>周潇宇</t>
  </si>
  <si>
    <t>202101302001</t>
  </si>
  <si>
    <t>庄雪芬</t>
  </si>
  <si>
    <t>08</t>
  </si>
  <si>
    <t>202101301805</t>
  </si>
  <si>
    <t>毛希林</t>
  </si>
  <si>
    <t>202101301912</t>
  </si>
  <si>
    <t>吴振威</t>
  </si>
  <si>
    <t>202101302223</t>
  </si>
  <si>
    <t>林资杰</t>
  </si>
  <si>
    <t>77</t>
  </si>
  <si>
    <t>海口市龙华区2021年招聘食品监督协管员
考生综合成绩汇总表</t>
  </si>
  <si>
    <t>笔试成绩</t>
  </si>
  <si>
    <t>笔试成绩
*60%</t>
  </si>
  <si>
    <t>面试成绩
*40%</t>
  </si>
  <si>
    <t>综合成绩</t>
  </si>
  <si>
    <t>排名</t>
  </si>
  <si>
    <t>面试缺考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</si>
</sst>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view="pageBreakPreview" zoomScaleNormal="100" zoomScaleSheetLayoutView="100" workbookViewId="0">
      <selection activeCell="E5" sqref="E5"/>
    </sheetView>
  </sheetViews>
  <sheetFormatPr defaultColWidth="9" defaultRowHeight="13.5" outlineLevelCol="6"/>
  <cols>
    <col min="1" max="1" width="7.44166666666667" style="1" customWidth="1"/>
    <col min="2" max="2" width="29.475" style="1" customWidth="1"/>
    <col min="3" max="3" width="21.4416666666667" style="1" customWidth="1"/>
    <col min="4" max="4" width="10.225" style="1" customWidth="1"/>
    <col min="5" max="5" width="15.625" style="21" customWidth="1"/>
    <col min="6" max="6" width="15.625" style="3" customWidth="1"/>
    <col min="7" max="7" width="15.625" style="1" customWidth="1"/>
    <col min="8" max="8" width="9" style="1"/>
    <col min="9" max="9" width="10.6333333333333" style="1" customWidth="1"/>
    <col min="10" max="16384" width="9" style="1"/>
  </cols>
  <sheetData>
    <row r="1" s="1" customFormat="1" ht="73" customHeight="1" spans="1:7">
      <c r="A1" s="22" t="s">
        <v>0</v>
      </c>
      <c r="B1" s="23"/>
      <c r="C1" s="23"/>
      <c r="D1" s="23"/>
      <c r="E1" s="24"/>
      <c r="F1" s="25"/>
      <c r="G1" s="23"/>
    </row>
    <row r="2" s="2" customFormat="1" ht="28" customHeight="1" spans="1:7">
      <c r="A2" s="7" t="s">
        <v>1</v>
      </c>
      <c r="B2" s="7" t="s">
        <v>2</v>
      </c>
      <c r="C2" s="7" t="s">
        <v>3</v>
      </c>
      <c r="D2" s="7" t="s">
        <v>4</v>
      </c>
      <c r="E2" s="26" t="s">
        <v>5</v>
      </c>
      <c r="F2" s="27" t="s">
        <v>6</v>
      </c>
      <c r="G2" s="7" t="s">
        <v>7</v>
      </c>
    </row>
    <row r="3" s="1" customFormat="1" ht="28" customHeight="1" spans="1:7">
      <c r="A3" s="12">
        <f t="shared" ref="A3:A66" si="0">ROW()-2</f>
        <v>1</v>
      </c>
      <c r="B3" s="13" t="s">
        <v>8</v>
      </c>
      <c r="C3" s="13" t="s">
        <v>9</v>
      </c>
      <c r="D3" s="13" t="s">
        <v>10</v>
      </c>
      <c r="E3" s="28">
        <v>59</v>
      </c>
      <c r="F3" s="16">
        <v>66</v>
      </c>
      <c r="G3" s="12"/>
    </row>
    <row r="4" s="1" customFormat="1" ht="28" customHeight="1" spans="1:7">
      <c r="A4" s="12">
        <f t="shared" si="0"/>
        <v>2</v>
      </c>
      <c r="B4" s="13" t="s">
        <v>8</v>
      </c>
      <c r="C4" s="13" t="s">
        <v>11</v>
      </c>
      <c r="D4" s="13" t="s">
        <v>12</v>
      </c>
      <c r="E4" s="28">
        <v>94</v>
      </c>
      <c r="F4" s="16">
        <v>62.67</v>
      </c>
      <c r="G4" s="12"/>
    </row>
    <row r="5" s="1" customFormat="1" ht="28" customHeight="1" spans="1:7">
      <c r="A5" s="12">
        <f t="shared" si="0"/>
        <v>3</v>
      </c>
      <c r="B5" s="13" t="s">
        <v>8</v>
      </c>
      <c r="C5" s="13" t="s">
        <v>13</v>
      </c>
      <c r="D5" s="13" t="s">
        <v>14</v>
      </c>
      <c r="E5" s="28">
        <v>99</v>
      </c>
      <c r="F5" s="16">
        <v>62.67</v>
      </c>
      <c r="G5" s="12"/>
    </row>
    <row r="6" s="1" customFormat="1" ht="28" customHeight="1" spans="1:7">
      <c r="A6" s="12">
        <f t="shared" si="0"/>
        <v>4</v>
      </c>
      <c r="B6" s="13" t="s">
        <v>8</v>
      </c>
      <c r="C6" s="13" t="s">
        <v>15</v>
      </c>
      <c r="D6" s="13" t="s">
        <v>16</v>
      </c>
      <c r="E6" s="28" t="s">
        <v>17</v>
      </c>
      <c r="F6" s="16">
        <v>71</v>
      </c>
      <c r="G6" s="12"/>
    </row>
    <row r="7" s="1" customFormat="1" ht="28" customHeight="1" spans="1:7">
      <c r="A7" s="12">
        <f t="shared" si="0"/>
        <v>5</v>
      </c>
      <c r="B7" s="13" t="s">
        <v>8</v>
      </c>
      <c r="C7" s="13" t="s">
        <v>18</v>
      </c>
      <c r="D7" s="13" t="s">
        <v>19</v>
      </c>
      <c r="E7" s="28">
        <v>48</v>
      </c>
      <c r="F7" s="16">
        <v>64.67</v>
      </c>
      <c r="G7" s="12"/>
    </row>
    <row r="8" s="1" customFormat="1" ht="28" customHeight="1" spans="1:7">
      <c r="A8" s="12">
        <f t="shared" si="0"/>
        <v>6</v>
      </c>
      <c r="B8" s="13" t="s">
        <v>8</v>
      </c>
      <c r="C8" s="13" t="s">
        <v>20</v>
      </c>
      <c r="D8" s="13" t="s">
        <v>21</v>
      </c>
      <c r="E8" s="28" t="s">
        <v>22</v>
      </c>
      <c r="F8" s="16">
        <v>62.33</v>
      </c>
      <c r="G8" s="12"/>
    </row>
    <row r="9" s="1" customFormat="1" ht="28" customHeight="1" spans="1:7">
      <c r="A9" s="12">
        <f t="shared" si="0"/>
        <v>7</v>
      </c>
      <c r="B9" s="13" t="s">
        <v>8</v>
      </c>
      <c r="C9" s="13" t="s">
        <v>23</v>
      </c>
      <c r="D9" s="13" t="s">
        <v>24</v>
      </c>
      <c r="E9" s="28">
        <v>84</v>
      </c>
      <c r="F9" s="16">
        <v>62.33</v>
      </c>
      <c r="G9" s="12"/>
    </row>
    <row r="10" s="1" customFormat="1" ht="28" customHeight="1" spans="1:7">
      <c r="A10" s="12">
        <f t="shared" si="0"/>
        <v>8</v>
      </c>
      <c r="B10" s="13" t="s">
        <v>8</v>
      </c>
      <c r="C10" s="13" t="s">
        <v>25</v>
      </c>
      <c r="D10" s="13" t="s">
        <v>26</v>
      </c>
      <c r="E10" s="28">
        <v>18</v>
      </c>
      <c r="F10" s="16">
        <v>70</v>
      </c>
      <c r="G10" s="12"/>
    </row>
    <row r="11" s="1" customFormat="1" ht="28" customHeight="1" spans="1:7">
      <c r="A11" s="12">
        <f t="shared" si="0"/>
        <v>9</v>
      </c>
      <c r="B11" s="13" t="s">
        <v>8</v>
      </c>
      <c r="C11" s="13" t="s">
        <v>27</v>
      </c>
      <c r="D11" s="13" t="s">
        <v>28</v>
      </c>
      <c r="E11" s="28" t="s">
        <v>29</v>
      </c>
      <c r="F11" s="16">
        <v>64.67</v>
      </c>
      <c r="G11" s="12"/>
    </row>
    <row r="12" s="1" customFormat="1" ht="28" customHeight="1" spans="1:7">
      <c r="A12" s="12">
        <f t="shared" si="0"/>
        <v>10</v>
      </c>
      <c r="B12" s="13" t="s">
        <v>8</v>
      </c>
      <c r="C12" s="13" t="s">
        <v>30</v>
      </c>
      <c r="D12" s="13" t="s">
        <v>31</v>
      </c>
      <c r="E12" s="28" t="s">
        <v>32</v>
      </c>
      <c r="F12" s="16">
        <v>70</v>
      </c>
      <c r="G12" s="12"/>
    </row>
    <row r="13" s="1" customFormat="1" ht="28" customHeight="1" spans="1:7">
      <c r="A13" s="12">
        <f t="shared" si="0"/>
        <v>11</v>
      </c>
      <c r="B13" s="13" t="s">
        <v>8</v>
      </c>
      <c r="C13" s="13" t="s">
        <v>33</v>
      </c>
      <c r="D13" s="13" t="s">
        <v>34</v>
      </c>
      <c r="E13" s="28" t="s">
        <v>35</v>
      </c>
      <c r="F13" s="16">
        <v>67.67</v>
      </c>
      <c r="G13" s="12"/>
    </row>
    <row r="14" s="1" customFormat="1" ht="28" customHeight="1" spans="1:7">
      <c r="A14" s="12">
        <f t="shared" si="0"/>
        <v>12</v>
      </c>
      <c r="B14" s="13" t="s">
        <v>8</v>
      </c>
      <c r="C14" s="13" t="s">
        <v>36</v>
      </c>
      <c r="D14" s="13" t="s">
        <v>37</v>
      </c>
      <c r="E14" s="28" t="s">
        <v>38</v>
      </c>
      <c r="F14" s="16">
        <v>61</v>
      </c>
      <c r="G14" s="12"/>
    </row>
    <row r="15" s="1" customFormat="1" ht="28" customHeight="1" spans="1:7">
      <c r="A15" s="12">
        <f t="shared" si="0"/>
        <v>13</v>
      </c>
      <c r="B15" s="13" t="s">
        <v>8</v>
      </c>
      <c r="C15" s="13" t="s">
        <v>39</v>
      </c>
      <c r="D15" s="13" t="s">
        <v>40</v>
      </c>
      <c r="E15" s="28" t="s">
        <v>41</v>
      </c>
      <c r="F15" s="16">
        <v>63.67</v>
      </c>
      <c r="G15" s="12"/>
    </row>
    <row r="16" s="1" customFormat="1" ht="28" customHeight="1" spans="1:7">
      <c r="A16" s="12">
        <f t="shared" si="0"/>
        <v>14</v>
      </c>
      <c r="B16" s="13" t="s">
        <v>8</v>
      </c>
      <c r="C16" s="13" t="s">
        <v>42</v>
      </c>
      <c r="D16" s="13" t="s">
        <v>43</v>
      </c>
      <c r="E16" s="28" t="s">
        <v>44</v>
      </c>
      <c r="F16" s="16">
        <v>65.67</v>
      </c>
      <c r="G16" s="12"/>
    </row>
    <row r="17" s="1" customFormat="1" ht="28" customHeight="1" spans="1:7">
      <c r="A17" s="12">
        <f t="shared" si="0"/>
        <v>15</v>
      </c>
      <c r="B17" s="13" t="s">
        <v>8</v>
      </c>
      <c r="C17" s="13" t="s">
        <v>45</v>
      </c>
      <c r="D17" s="13" t="s">
        <v>46</v>
      </c>
      <c r="E17" s="28" t="s">
        <v>47</v>
      </c>
      <c r="F17" s="16">
        <v>63.67</v>
      </c>
      <c r="G17" s="12"/>
    </row>
    <row r="18" s="1" customFormat="1" ht="28" customHeight="1" spans="1:7">
      <c r="A18" s="12">
        <f t="shared" si="0"/>
        <v>16</v>
      </c>
      <c r="B18" s="13" t="s">
        <v>8</v>
      </c>
      <c r="C18" s="13" t="s">
        <v>48</v>
      </c>
      <c r="D18" s="13" t="s">
        <v>49</v>
      </c>
      <c r="E18" s="28" t="s">
        <v>50</v>
      </c>
      <c r="F18" s="16">
        <v>62.33</v>
      </c>
      <c r="G18" s="12"/>
    </row>
    <row r="19" s="1" customFormat="1" ht="28" customHeight="1" spans="1:7">
      <c r="A19" s="12">
        <f t="shared" si="0"/>
        <v>17</v>
      </c>
      <c r="B19" s="13" t="s">
        <v>8</v>
      </c>
      <c r="C19" s="13" t="s">
        <v>51</v>
      </c>
      <c r="D19" s="13" t="s">
        <v>52</v>
      </c>
      <c r="E19" s="28" t="s">
        <v>53</v>
      </c>
      <c r="F19" s="16">
        <v>61</v>
      </c>
      <c r="G19" s="12"/>
    </row>
    <row r="20" s="1" customFormat="1" ht="28" customHeight="1" spans="1:7">
      <c r="A20" s="12">
        <f t="shared" si="0"/>
        <v>18</v>
      </c>
      <c r="B20" s="13" t="s">
        <v>8</v>
      </c>
      <c r="C20" s="13" t="s">
        <v>54</v>
      </c>
      <c r="D20" s="13" t="s">
        <v>55</v>
      </c>
      <c r="E20" s="28" t="s">
        <v>56</v>
      </c>
      <c r="F20" s="16">
        <v>60</v>
      </c>
      <c r="G20" s="12"/>
    </row>
    <row r="21" s="1" customFormat="1" ht="28" customHeight="1" spans="1:7">
      <c r="A21" s="12">
        <f t="shared" si="0"/>
        <v>19</v>
      </c>
      <c r="B21" s="13" t="s">
        <v>8</v>
      </c>
      <c r="C21" s="13" t="s">
        <v>57</v>
      </c>
      <c r="D21" s="13" t="s">
        <v>58</v>
      </c>
      <c r="E21" s="28" t="s">
        <v>59</v>
      </c>
      <c r="F21" s="16">
        <v>63</v>
      </c>
      <c r="G21" s="12"/>
    </row>
    <row r="22" s="1" customFormat="1" ht="28" customHeight="1" spans="1:7">
      <c r="A22" s="12">
        <f t="shared" si="0"/>
        <v>20</v>
      </c>
      <c r="B22" s="13" t="s">
        <v>8</v>
      </c>
      <c r="C22" s="13" t="s">
        <v>60</v>
      </c>
      <c r="D22" s="13" t="s">
        <v>61</v>
      </c>
      <c r="E22" s="28" t="s">
        <v>62</v>
      </c>
      <c r="F22" s="16">
        <v>65.33</v>
      </c>
      <c r="G22" s="12"/>
    </row>
    <row r="23" s="1" customFormat="1" ht="28" customHeight="1" spans="1:7">
      <c r="A23" s="12">
        <f t="shared" si="0"/>
        <v>21</v>
      </c>
      <c r="B23" s="13" t="s">
        <v>8</v>
      </c>
      <c r="C23" s="13" t="s">
        <v>63</v>
      </c>
      <c r="D23" s="13" t="s">
        <v>64</v>
      </c>
      <c r="E23" s="28" t="s">
        <v>65</v>
      </c>
      <c r="F23" s="16">
        <v>67.33</v>
      </c>
      <c r="G23" s="12"/>
    </row>
    <row r="24" s="1" customFormat="1" ht="28" customHeight="1" spans="1:7">
      <c r="A24" s="12">
        <f t="shared" si="0"/>
        <v>22</v>
      </c>
      <c r="B24" s="13" t="s">
        <v>8</v>
      </c>
      <c r="C24" s="13" t="s">
        <v>66</v>
      </c>
      <c r="D24" s="13" t="s">
        <v>67</v>
      </c>
      <c r="E24" s="28" t="s">
        <v>68</v>
      </c>
      <c r="F24" s="16">
        <v>62.33</v>
      </c>
      <c r="G24" s="12"/>
    </row>
    <row r="25" s="1" customFormat="1" ht="28" customHeight="1" spans="1:7">
      <c r="A25" s="12">
        <f t="shared" si="0"/>
        <v>23</v>
      </c>
      <c r="B25" s="13" t="s">
        <v>8</v>
      </c>
      <c r="C25" s="13" t="s">
        <v>69</v>
      </c>
      <c r="D25" s="13" t="s">
        <v>70</v>
      </c>
      <c r="E25" s="28" t="s">
        <v>71</v>
      </c>
      <c r="F25" s="16">
        <v>71</v>
      </c>
      <c r="G25" s="12"/>
    </row>
    <row r="26" s="1" customFormat="1" ht="28" customHeight="1" spans="1:7">
      <c r="A26" s="12">
        <f t="shared" si="0"/>
        <v>24</v>
      </c>
      <c r="B26" s="13" t="s">
        <v>8</v>
      </c>
      <c r="C26" s="13" t="s">
        <v>72</v>
      </c>
      <c r="D26" s="13" t="s">
        <v>73</v>
      </c>
      <c r="E26" s="28" t="s">
        <v>74</v>
      </c>
      <c r="F26" s="16">
        <v>61.33</v>
      </c>
      <c r="G26" s="12"/>
    </row>
    <row r="27" s="1" customFormat="1" ht="28" customHeight="1" spans="1:7">
      <c r="A27" s="12">
        <f t="shared" si="0"/>
        <v>25</v>
      </c>
      <c r="B27" s="13" t="s">
        <v>8</v>
      </c>
      <c r="C27" s="13" t="s">
        <v>75</v>
      </c>
      <c r="D27" s="13" t="s">
        <v>76</v>
      </c>
      <c r="E27" s="28" t="s">
        <v>77</v>
      </c>
      <c r="F27" s="16">
        <v>76</v>
      </c>
      <c r="G27" s="12"/>
    </row>
    <row r="28" s="1" customFormat="1" ht="28" customHeight="1" spans="1:7">
      <c r="A28" s="12">
        <f t="shared" si="0"/>
        <v>26</v>
      </c>
      <c r="B28" s="13" t="s">
        <v>8</v>
      </c>
      <c r="C28" s="13" t="s">
        <v>78</v>
      </c>
      <c r="D28" s="13" t="s">
        <v>79</v>
      </c>
      <c r="E28" s="28" t="s">
        <v>80</v>
      </c>
      <c r="F28" s="16">
        <v>68.33</v>
      </c>
      <c r="G28" s="12"/>
    </row>
    <row r="29" s="1" customFormat="1" ht="28" customHeight="1" spans="1:7">
      <c r="A29" s="12">
        <f t="shared" si="0"/>
        <v>27</v>
      </c>
      <c r="B29" s="13" t="s">
        <v>8</v>
      </c>
      <c r="C29" s="13" t="s">
        <v>81</v>
      </c>
      <c r="D29" s="13" t="s">
        <v>82</v>
      </c>
      <c r="E29" s="28"/>
      <c r="F29" s="16"/>
      <c r="G29" s="12" t="s">
        <v>83</v>
      </c>
    </row>
    <row r="30" ht="28" customHeight="1" spans="1:7">
      <c r="A30" s="12">
        <f t="shared" si="0"/>
        <v>28</v>
      </c>
      <c r="B30" s="13" t="s">
        <v>8</v>
      </c>
      <c r="C30" s="13" t="s">
        <v>84</v>
      </c>
      <c r="D30" s="13" t="s">
        <v>85</v>
      </c>
      <c r="E30" s="28" t="s">
        <v>86</v>
      </c>
      <c r="F30" s="16">
        <v>68</v>
      </c>
      <c r="G30" s="12"/>
    </row>
    <row r="31" s="1" customFormat="1" ht="28" customHeight="1" spans="1:7">
      <c r="A31" s="12">
        <f t="shared" si="0"/>
        <v>29</v>
      </c>
      <c r="B31" s="13" t="s">
        <v>8</v>
      </c>
      <c r="C31" s="13" t="s">
        <v>87</v>
      </c>
      <c r="D31" s="13" t="s">
        <v>88</v>
      </c>
      <c r="E31" s="28" t="s">
        <v>89</v>
      </c>
      <c r="F31" s="16">
        <v>76.67</v>
      </c>
      <c r="G31" s="12"/>
    </row>
    <row r="32" ht="28" customHeight="1" spans="1:7">
      <c r="A32" s="12">
        <f t="shared" si="0"/>
        <v>30</v>
      </c>
      <c r="B32" s="13" t="s">
        <v>8</v>
      </c>
      <c r="C32" s="13" t="s">
        <v>90</v>
      </c>
      <c r="D32" s="13" t="s">
        <v>91</v>
      </c>
      <c r="E32" s="28" t="s">
        <v>92</v>
      </c>
      <c r="F32" s="16">
        <v>67.67</v>
      </c>
      <c r="G32" s="12"/>
    </row>
    <row r="33" ht="28" customHeight="1" spans="1:7">
      <c r="A33" s="12">
        <f t="shared" si="0"/>
        <v>31</v>
      </c>
      <c r="B33" s="13" t="s">
        <v>8</v>
      </c>
      <c r="C33" s="13" t="s">
        <v>93</v>
      </c>
      <c r="D33" s="13" t="s">
        <v>94</v>
      </c>
      <c r="E33" s="28" t="s">
        <v>95</v>
      </c>
      <c r="F33" s="16">
        <v>71.67</v>
      </c>
      <c r="G33" s="12"/>
    </row>
    <row r="34" ht="28" customHeight="1" spans="1:7">
      <c r="A34" s="12">
        <f t="shared" si="0"/>
        <v>32</v>
      </c>
      <c r="B34" s="13" t="s">
        <v>8</v>
      </c>
      <c r="C34" s="13" t="s">
        <v>96</v>
      </c>
      <c r="D34" s="13" t="s">
        <v>97</v>
      </c>
      <c r="E34" s="28" t="s">
        <v>98</v>
      </c>
      <c r="F34" s="16">
        <v>70.33</v>
      </c>
      <c r="G34" s="12"/>
    </row>
    <row r="35" ht="28" customHeight="1" spans="1:7">
      <c r="A35" s="12">
        <f t="shared" si="0"/>
        <v>33</v>
      </c>
      <c r="B35" s="13" t="s">
        <v>8</v>
      </c>
      <c r="C35" s="13" t="s">
        <v>99</v>
      </c>
      <c r="D35" s="13" t="s">
        <v>100</v>
      </c>
      <c r="E35" s="28" t="s">
        <v>101</v>
      </c>
      <c r="F35" s="16">
        <v>75.67</v>
      </c>
      <c r="G35" s="12"/>
    </row>
    <row r="36" ht="28" customHeight="1" spans="1:7">
      <c r="A36" s="12">
        <f t="shared" si="0"/>
        <v>34</v>
      </c>
      <c r="B36" s="13" t="s">
        <v>8</v>
      </c>
      <c r="C36" s="13" t="s">
        <v>102</v>
      </c>
      <c r="D36" s="13" t="s">
        <v>103</v>
      </c>
      <c r="E36" s="28"/>
      <c r="F36" s="16"/>
      <c r="G36" s="12" t="s">
        <v>83</v>
      </c>
    </row>
    <row r="37" ht="28" customHeight="1" spans="1:7">
      <c r="A37" s="12">
        <f t="shared" si="0"/>
        <v>35</v>
      </c>
      <c r="B37" s="13" t="s">
        <v>8</v>
      </c>
      <c r="C37" s="13" t="s">
        <v>104</v>
      </c>
      <c r="D37" s="13" t="s">
        <v>105</v>
      </c>
      <c r="E37" s="28" t="s">
        <v>106</v>
      </c>
      <c r="F37" s="16">
        <v>81</v>
      </c>
      <c r="G37" s="12"/>
    </row>
    <row r="38" ht="28" customHeight="1" spans="1:7">
      <c r="A38" s="12">
        <f t="shared" si="0"/>
        <v>36</v>
      </c>
      <c r="B38" s="13" t="s">
        <v>8</v>
      </c>
      <c r="C38" s="13" t="s">
        <v>107</v>
      </c>
      <c r="D38" s="13" t="s">
        <v>108</v>
      </c>
      <c r="E38" s="28" t="s">
        <v>109</v>
      </c>
      <c r="F38" s="16">
        <v>71.67</v>
      </c>
      <c r="G38" s="12"/>
    </row>
    <row r="39" ht="28" customHeight="1" spans="1:7">
      <c r="A39" s="12">
        <f t="shared" si="0"/>
        <v>37</v>
      </c>
      <c r="B39" s="13" t="s">
        <v>8</v>
      </c>
      <c r="C39" s="13" t="s">
        <v>110</v>
      </c>
      <c r="D39" s="13" t="s">
        <v>111</v>
      </c>
      <c r="E39" s="28" t="s">
        <v>112</v>
      </c>
      <c r="F39" s="16">
        <v>71</v>
      </c>
      <c r="G39" s="12"/>
    </row>
    <row r="40" ht="28" customHeight="1" spans="1:7">
      <c r="A40" s="12">
        <f t="shared" si="0"/>
        <v>38</v>
      </c>
      <c r="B40" s="13" t="s">
        <v>8</v>
      </c>
      <c r="C40" s="13" t="s">
        <v>113</v>
      </c>
      <c r="D40" s="13" t="s">
        <v>114</v>
      </c>
      <c r="E40" s="28" t="s">
        <v>115</v>
      </c>
      <c r="F40" s="16">
        <v>67</v>
      </c>
      <c r="G40" s="12"/>
    </row>
    <row r="41" ht="28" customHeight="1" spans="1:7">
      <c r="A41" s="12">
        <f t="shared" si="0"/>
        <v>39</v>
      </c>
      <c r="B41" s="13" t="s">
        <v>8</v>
      </c>
      <c r="C41" s="13" t="s">
        <v>116</v>
      </c>
      <c r="D41" s="13" t="s">
        <v>117</v>
      </c>
      <c r="E41" s="28"/>
      <c r="F41" s="16"/>
      <c r="G41" s="12" t="s">
        <v>83</v>
      </c>
    </row>
    <row r="42" ht="28" customHeight="1" spans="1:7">
      <c r="A42" s="12">
        <f t="shared" si="0"/>
        <v>40</v>
      </c>
      <c r="B42" s="13" t="s">
        <v>8</v>
      </c>
      <c r="C42" s="13" t="s">
        <v>118</v>
      </c>
      <c r="D42" s="13" t="s">
        <v>119</v>
      </c>
      <c r="E42" s="28"/>
      <c r="F42" s="16"/>
      <c r="G42" s="12" t="s">
        <v>83</v>
      </c>
    </row>
    <row r="43" ht="28" customHeight="1" spans="1:7">
      <c r="A43" s="12">
        <f t="shared" si="0"/>
        <v>41</v>
      </c>
      <c r="B43" s="13" t="s">
        <v>8</v>
      </c>
      <c r="C43" s="13" t="s">
        <v>120</v>
      </c>
      <c r="D43" s="13" t="s">
        <v>121</v>
      </c>
      <c r="E43" s="28"/>
      <c r="F43" s="16"/>
      <c r="G43" s="12" t="s">
        <v>83</v>
      </c>
    </row>
    <row r="44" ht="28" customHeight="1" spans="1:7">
      <c r="A44" s="12">
        <f t="shared" si="0"/>
        <v>42</v>
      </c>
      <c r="B44" s="13" t="s">
        <v>8</v>
      </c>
      <c r="C44" s="13" t="s">
        <v>122</v>
      </c>
      <c r="D44" s="13" t="s">
        <v>123</v>
      </c>
      <c r="E44" s="28" t="s">
        <v>124</v>
      </c>
      <c r="F44" s="16">
        <v>69</v>
      </c>
      <c r="G44" s="12"/>
    </row>
    <row r="45" ht="28" customHeight="1" spans="1:7">
      <c r="A45" s="12">
        <f t="shared" si="0"/>
        <v>43</v>
      </c>
      <c r="B45" s="13" t="s">
        <v>8</v>
      </c>
      <c r="C45" s="13" t="s">
        <v>125</v>
      </c>
      <c r="D45" s="13" t="s">
        <v>126</v>
      </c>
      <c r="E45" s="28"/>
      <c r="F45" s="16"/>
      <c r="G45" s="12" t="s">
        <v>83</v>
      </c>
    </row>
    <row r="46" ht="28" customHeight="1" spans="1:7">
      <c r="A46" s="12">
        <f t="shared" si="0"/>
        <v>44</v>
      </c>
      <c r="B46" s="13" t="s">
        <v>8</v>
      </c>
      <c r="C46" s="13" t="s">
        <v>127</v>
      </c>
      <c r="D46" s="13" t="s">
        <v>128</v>
      </c>
      <c r="E46" s="28"/>
      <c r="F46" s="16"/>
      <c r="G46" s="12" t="s">
        <v>83</v>
      </c>
    </row>
    <row r="47" ht="28" customHeight="1" spans="1:7">
      <c r="A47" s="12">
        <f t="shared" si="0"/>
        <v>45</v>
      </c>
      <c r="B47" s="13" t="s">
        <v>8</v>
      </c>
      <c r="C47" s="13" t="s">
        <v>129</v>
      </c>
      <c r="D47" s="13" t="s">
        <v>130</v>
      </c>
      <c r="E47" s="28"/>
      <c r="F47" s="16"/>
      <c r="G47" s="12" t="s">
        <v>83</v>
      </c>
    </row>
    <row r="48" ht="28" customHeight="1" spans="1:7">
      <c r="A48" s="12">
        <f t="shared" si="0"/>
        <v>46</v>
      </c>
      <c r="B48" s="13" t="s">
        <v>8</v>
      </c>
      <c r="C48" s="13" t="s">
        <v>131</v>
      </c>
      <c r="D48" s="13" t="s">
        <v>132</v>
      </c>
      <c r="E48" s="28" t="s">
        <v>133</v>
      </c>
      <c r="F48" s="16">
        <v>69.67</v>
      </c>
      <c r="G48" s="12"/>
    </row>
    <row r="49" ht="28" customHeight="1" spans="1:7">
      <c r="A49" s="12">
        <f t="shared" si="0"/>
        <v>47</v>
      </c>
      <c r="B49" s="13" t="s">
        <v>8</v>
      </c>
      <c r="C49" s="13" t="s">
        <v>134</v>
      </c>
      <c r="D49" s="13" t="s">
        <v>135</v>
      </c>
      <c r="E49" s="28"/>
      <c r="F49" s="16"/>
      <c r="G49" s="12" t="s">
        <v>83</v>
      </c>
    </row>
    <row r="50" ht="28" customHeight="1" spans="1:7">
      <c r="A50" s="12">
        <f t="shared" si="0"/>
        <v>48</v>
      </c>
      <c r="B50" s="13" t="s">
        <v>8</v>
      </c>
      <c r="C50" s="13" t="s">
        <v>136</v>
      </c>
      <c r="D50" s="13" t="s">
        <v>137</v>
      </c>
      <c r="E50" s="28"/>
      <c r="F50" s="16"/>
      <c r="G50" s="12" t="s">
        <v>83</v>
      </c>
    </row>
    <row r="51" ht="28" customHeight="1" spans="1:7">
      <c r="A51" s="12">
        <f t="shared" si="0"/>
        <v>49</v>
      </c>
      <c r="B51" s="13" t="s">
        <v>8</v>
      </c>
      <c r="C51" s="13" t="s">
        <v>138</v>
      </c>
      <c r="D51" s="13" t="s">
        <v>139</v>
      </c>
      <c r="E51" s="28" t="s">
        <v>140</v>
      </c>
      <c r="F51" s="16">
        <v>72</v>
      </c>
      <c r="G51" s="12"/>
    </row>
    <row r="52" ht="28" customHeight="1" spans="1:7">
      <c r="A52" s="12">
        <f t="shared" si="0"/>
        <v>50</v>
      </c>
      <c r="B52" s="13" t="s">
        <v>8</v>
      </c>
      <c r="C52" s="13" t="s">
        <v>141</v>
      </c>
      <c r="D52" s="13" t="s">
        <v>142</v>
      </c>
      <c r="E52" s="28" t="s">
        <v>143</v>
      </c>
      <c r="F52" s="16">
        <v>72.33</v>
      </c>
      <c r="G52" s="12"/>
    </row>
    <row r="53" ht="28" customHeight="1" spans="1:7">
      <c r="A53" s="12">
        <f t="shared" si="0"/>
        <v>51</v>
      </c>
      <c r="B53" s="13" t="s">
        <v>8</v>
      </c>
      <c r="C53" s="13" t="s">
        <v>144</v>
      </c>
      <c r="D53" s="13" t="s">
        <v>145</v>
      </c>
      <c r="E53" s="28"/>
      <c r="F53" s="16"/>
      <c r="G53" s="12" t="s">
        <v>83</v>
      </c>
    </row>
    <row r="54" ht="28" customHeight="1" spans="1:7">
      <c r="A54" s="12">
        <f t="shared" si="0"/>
        <v>52</v>
      </c>
      <c r="B54" s="13" t="s">
        <v>8</v>
      </c>
      <c r="C54" s="13" t="s">
        <v>146</v>
      </c>
      <c r="D54" s="13" t="s">
        <v>147</v>
      </c>
      <c r="E54" s="28"/>
      <c r="F54" s="16"/>
      <c r="G54" s="12" t="s">
        <v>83</v>
      </c>
    </row>
    <row r="55" ht="28" customHeight="1" spans="1:7">
      <c r="A55" s="12">
        <f t="shared" si="0"/>
        <v>53</v>
      </c>
      <c r="B55" s="13" t="s">
        <v>8</v>
      </c>
      <c r="C55" s="13" t="s">
        <v>148</v>
      </c>
      <c r="D55" s="13" t="s">
        <v>149</v>
      </c>
      <c r="E55" s="28" t="s">
        <v>150</v>
      </c>
      <c r="F55" s="16">
        <v>74</v>
      </c>
      <c r="G55" s="12"/>
    </row>
    <row r="56" ht="28" customHeight="1" spans="1:7">
      <c r="A56" s="12">
        <f t="shared" si="0"/>
        <v>54</v>
      </c>
      <c r="B56" s="13" t="s">
        <v>8</v>
      </c>
      <c r="C56" s="13" t="s">
        <v>151</v>
      </c>
      <c r="D56" s="13" t="s">
        <v>152</v>
      </c>
      <c r="E56" s="28" t="s">
        <v>153</v>
      </c>
      <c r="F56" s="16">
        <v>66.33</v>
      </c>
      <c r="G56" s="12"/>
    </row>
    <row r="57" ht="28" customHeight="1" spans="1:7">
      <c r="A57" s="12">
        <f t="shared" si="0"/>
        <v>55</v>
      </c>
      <c r="B57" s="13" t="s">
        <v>8</v>
      </c>
      <c r="C57" s="13" t="s">
        <v>154</v>
      </c>
      <c r="D57" s="13" t="s">
        <v>155</v>
      </c>
      <c r="E57" s="28" t="s">
        <v>156</v>
      </c>
      <c r="F57" s="16">
        <v>64</v>
      </c>
      <c r="G57" s="12"/>
    </row>
    <row r="58" ht="28" customHeight="1" spans="1:7">
      <c r="A58" s="12">
        <f t="shared" si="0"/>
        <v>56</v>
      </c>
      <c r="B58" s="13" t="s">
        <v>8</v>
      </c>
      <c r="C58" s="13" t="s">
        <v>157</v>
      </c>
      <c r="D58" s="13" t="s">
        <v>158</v>
      </c>
      <c r="E58" s="28" t="s">
        <v>159</v>
      </c>
      <c r="F58" s="16">
        <v>75</v>
      </c>
      <c r="G58" s="12"/>
    </row>
    <row r="59" ht="28" customHeight="1" spans="1:7">
      <c r="A59" s="12">
        <f t="shared" si="0"/>
        <v>57</v>
      </c>
      <c r="B59" s="13" t="s">
        <v>8</v>
      </c>
      <c r="C59" s="13" t="s">
        <v>160</v>
      </c>
      <c r="D59" s="13" t="s">
        <v>161</v>
      </c>
      <c r="E59" s="28" t="s">
        <v>162</v>
      </c>
      <c r="F59" s="16">
        <v>67.67</v>
      </c>
      <c r="G59" s="12"/>
    </row>
    <row r="60" ht="28" customHeight="1" spans="1:7">
      <c r="A60" s="12">
        <f t="shared" si="0"/>
        <v>58</v>
      </c>
      <c r="B60" s="13" t="s">
        <v>8</v>
      </c>
      <c r="C60" s="13" t="s">
        <v>163</v>
      </c>
      <c r="D60" s="13" t="s">
        <v>164</v>
      </c>
      <c r="E60" s="28"/>
      <c r="F60" s="16"/>
      <c r="G60" s="12" t="s">
        <v>83</v>
      </c>
    </row>
    <row r="61" ht="28" customHeight="1" spans="1:7">
      <c r="A61" s="12">
        <f t="shared" si="0"/>
        <v>59</v>
      </c>
      <c r="B61" s="13" t="s">
        <v>8</v>
      </c>
      <c r="C61" s="13" t="s">
        <v>165</v>
      </c>
      <c r="D61" s="13" t="s">
        <v>166</v>
      </c>
      <c r="E61" s="28" t="s">
        <v>167</v>
      </c>
      <c r="F61" s="16">
        <v>68</v>
      </c>
      <c r="G61" s="12"/>
    </row>
    <row r="62" ht="28" customHeight="1" spans="1:7">
      <c r="A62" s="12">
        <f t="shared" si="0"/>
        <v>60</v>
      </c>
      <c r="B62" s="13" t="s">
        <v>8</v>
      </c>
      <c r="C62" s="13" t="s">
        <v>168</v>
      </c>
      <c r="D62" s="13" t="s">
        <v>169</v>
      </c>
      <c r="E62" s="28"/>
      <c r="F62" s="16"/>
      <c r="G62" s="12" t="s">
        <v>83</v>
      </c>
    </row>
    <row r="63" ht="28" customHeight="1" spans="1:7">
      <c r="A63" s="12">
        <f t="shared" si="0"/>
        <v>61</v>
      </c>
      <c r="B63" s="13" t="s">
        <v>8</v>
      </c>
      <c r="C63" s="13" t="s">
        <v>170</v>
      </c>
      <c r="D63" s="13" t="s">
        <v>171</v>
      </c>
      <c r="E63" s="28" t="s">
        <v>172</v>
      </c>
      <c r="F63" s="16">
        <v>67</v>
      </c>
      <c r="G63" s="12"/>
    </row>
    <row r="64" ht="28" customHeight="1" spans="1:7">
      <c r="A64" s="12">
        <f t="shared" si="0"/>
        <v>62</v>
      </c>
      <c r="B64" s="13" t="s">
        <v>8</v>
      </c>
      <c r="C64" s="13" t="s">
        <v>173</v>
      </c>
      <c r="D64" s="13" t="s">
        <v>174</v>
      </c>
      <c r="E64" s="28" t="s">
        <v>175</v>
      </c>
      <c r="F64" s="16">
        <v>72.33</v>
      </c>
      <c r="G64" s="12"/>
    </row>
    <row r="65" ht="28" customHeight="1" spans="1:7">
      <c r="A65" s="12">
        <f t="shared" si="0"/>
        <v>63</v>
      </c>
      <c r="B65" s="13" t="s">
        <v>8</v>
      </c>
      <c r="C65" s="13" t="s">
        <v>176</v>
      </c>
      <c r="D65" s="13" t="s">
        <v>177</v>
      </c>
      <c r="E65" s="28"/>
      <c r="F65" s="16"/>
      <c r="G65" s="12" t="s">
        <v>83</v>
      </c>
    </row>
    <row r="66" ht="28" customHeight="1" spans="1:7">
      <c r="A66" s="12">
        <f t="shared" si="0"/>
        <v>64</v>
      </c>
      <c r="B66" s="13" t="s">
        <v>8</v>
      </c>
      <c r="C66" s="13" t="s">
        <v>178</v>
      </c>
      <c r="D66" s="13" t="s">
        <v>179</v>
      </c>
      <c r="E66" s="28"/>
      <c r="F66" s="16"/>
      <c r="G66" s="12" t="s">
        <v>83</v>
      </c>
    </row>
    <row r="67" ht="28" customHeight="1" spans="1:7">
      <c r="A67" s="12">
        <f t="shared" ref="A67:A101" si="1">ROW()-2</f>
        <v>65</v>
      </c>
      <c r="B67" s="13" t="s">
        <v>8</v>
      </c>
      <c r="C67" s="13" t="s">
        <v>180</v>
      </c>
      <c r="D67" s="13" t="s">
        <v>181</v>
      </c>
      <c r="E67" s="28"/>
      <c r="F67" s="16"/>
      <c r="G67" s="12" t="s">
        <v>83</v>
      </c>
    </row>
    <row r="68" ht="28" customHeight="1" spans="1:7">
      <c r="A68" s="12">
        <f t="shared" si="1"/>
        <v>66</v>
      </c>
      <c r="B68" s="13" t="s">
        <v>8</v>
      </c>
      <c r="C68" s="13" t="s">
        <v>182</v>
      </c>
      <c r="D68" s="13" t="s">
        <v>183</v>
      </c>
      <c r="E68" s="28"/>
      <c r="F68" s="16"/>
      <c r="G68" s="12" t="s">
        <v>83</v>
      </c>
    </row>
    <row r="69" ht="28" customHeight="1" spans="1:7">
      <c r="A69" s="12">
        <f t="shared" si="1"/>
        <v>67</v>
      </c>
      <c r="B69" s="13" t="s">
        <v>8</v>
      </c>
      <c r="C69" s="13" t="s">
        <v>184</v>
      </c>
      <c r="D69" s="13" t="s">
        <v>185</v>
      </c>
      <c r="E69" s="28" t="s">
        <v>186</v>
      </c>
      <c r="F69" s="16">
        <v>83.67</v>
      </c>
      <c r="G69" s="12"/>
    </row>
    <row r="70" ht="28" customHeight="1" spans="1:7">
      <c r="A70" s="12">
        <f t="shared" si="1"/>
        <v>68</v>
      </c>
      <c r="B70" s="13" t="s">
        <v>8</v>
      </c>
      <c r="C70" s="13" t="s">
        <v>187</v>
      </c>
      <c r="D70" s="13" t="s">
        <v>188</v>
      </c>
      <c r="E70" s="28" t="s">
        <v>189</v>
      </c>
      <c r="F70" s="16">
        <v>70.67</v>
      </c>
      <c r="G70" s="12"/>
    </row>
    <row r="71" ht="28" customHeight="1" spans="1:7">
      <c r="A71" s="12">
        <f t="shared" si="1"/>
        <v>69</v>
      </c>
      <c r="B71" s="13" t="s">
        <v>8</v>
      </c>
      <c r="C71" s="13" t="s">
        <v>190</v>
      </c>
      <c r="D71" s="13" t="s">
        <v>191</v>
      </c>
      <c r="E71" s="28"/>
      <c r="F71" s="16"/>
      <c r="G71" s="12" t="s">
        <v>83</v>
      </c>
    </row>
    <row r="72" ht="28" customHeight="1" spans="1:7">
      <c r="A72" s="12">
        <f t="shared" si="1"/>
        <v>70</v>
      </c>
      <c r="B72" s="13" t="s">
        <v>8</v>
      </c>
      <c r="C72" s="13" t="s">
        <v>192</v>
      </c>
      <c r="D72" s="13" t="s">
        <v>193</v>
      </c>
      <c r="E72" s="28"/>
      <c r="F72" s="16"/>
      <c r="G72" s="12" t="s">
        <v>83</v>
      </c>
    </row>
    <row r="73" ht="28" customHeight="1" spans="1:7">
      <c r="A73" s="12">
        <f t="shared" si="1"/>
        <v>71</v>
      </c>
      <c r="B73" s="13" t="s">
        <v>8</v>
      </c>
      <c r="C73" s="13" t="s">
        <v>194</v>
      </c>
      <c r="D73" s="13" t="s">
        <v>195</v>
      </c>
      <c r="E73" s="28"/>
      <c r="F73" s="16"/>
      <c r="G73" s="12" t="s">
        <v>83</v>
      </c>
    </row>
    <row r="74" ht="28" customHeight="1" spans="1:7">
      <c r="A74" s="12">
        <f t="shared" si="1"/>
        <v>72</v>
      </c>
      <c r="B74" s="13" t="s">
        <v>8</v>
      </c>
      <c r="C74" s="13" t="s">
        <v>196</v>
      </c>
      <c r="D74" s="13" t="s">
        <v>197</v>
      </c>
      <c r="E74" s="28"/>
      <c r="F74" s="16"/>
      <c r="G74" s="12" t="s">
        <v>83</v>
      </c>
    </row>
    <row r="75" ht="28" customHeight="1" spans="1:7">
      <c r="A75" s="12">
        <f t="shared" si="1"/>
        <v>73</v>
      </c>
      <c r="B75" s="13" t="s">
        <v>8</v>
      </c>
      <c r="C75" s="13" t="s">
        <v>198</v>
      </c>
      <c r="D75" s="13" t="s">
        <v>199</v>
      </c>
      <c r="E75" s="28" t="s">
        <v>200</v>
      </c>
      <c r="F75" s="16">
        <v>70</v>
      </c>
      <c r="G75" s="12"/>
    </row>
    <row r="76" ht="28" customHeight="1" spans="1:7">
      <c r="A76" s="12">
        <f t="shared" si="1"/>
        <v>74</v>
      </c>
      <c r="B76" s="13" t="s">
        <v>8</v>
      </c>
      <c r="C76" s="13" t="s">
        <v>201</v>
      </c>
      <c r="D76" s="13" t="s">
        <v>202</v>
      </c>
      <c r="E76" s="28"/>
      <c r="F76" s="16"/>
      <c r="G76" s="12" t="s">
        <v>83</v>
      </c>
    </row>
    <row r="77" ht="28" customHeight="1" spans="1:7">
      <c r="A77" s="12">
        <f t="shared" si="1"/>
        <v>75</v>
      </c>
      <c r="B77" s="13" t="s">
        <v>8</v>
      </c>
      <c r="C77" s="13" t="s">
        <v>203</v>
      </c>
      <c r="D77" s="13" t="s">
        <v>204</v>
      </c>
      <c r="E77" s="28"/>
      <c r="F77" s="16"/>
      <c r="G77" s="12" t="s">
        <v>83</v>
      </c>
    </row>
    <row r="78" ht="28" customHeight="1" spans="1:7">
      <c r="A78" s="12">
        <f t="shared" si="1"/>
        <v>76</v>
      </c>
      <c r="B78" s="13" t="s">
        <v>8</v>
      </c>
      <c r="C78" s="13" t="s">
        <v>205</v>
      </c>
      <c r="D78" s="13" t="s">
        <v>206</v>
      </c>
      <c r="E78" s="28" t="s">
        <v>207</v>
      </c>
      <c r="F78" s="16">
        <v>70.67</v>
      </c>
      <c r="G78" s="12"/>
    </row>
    <row r="79" ht="28" customHeight="1" spans="1:7">
      <c r="A79" s="12">
        <f t="shared" si="1"/>
        <v>77</v>
      </c>
      <c r="B79" s="13" t="s">
        <v>8</v>
      </c>
      <c r="C79" s="13" t="s">
        <v>208</v>
      </c>
      <c r="D79" s="13" t="s">
        <v>209</v>
      </c>
      <c r="E79" s="28" t="s">
        <v>210</v>
      </c>
      <c r="F79" s="16">
        <v>74.67</v>
      </c>
      <c r="G79" s="12"/>
    </row>
    <row r="80" ht="28" customHeight="1" spans="1:7">
      <c r="A80" s="12">
        <f t="shared" si="1"/>
        <v>78</v>
      </c>
      <c r="B80" s="13" t="s">
        <v>8</v>
      </c>
      <c r="C80" s="13" t="s">
        <v>211</v>
      </c>
      <c r="D80" s="13" t="s">
        <v>212</v>
      </c>
      <c r="E80" s="28"/>
      <c r="F80" s="16"/>
      <c r="G80" s="12" t="s">
        <v>83</v>
      </c>
    </row>
    <row r="81" ht="28" customHeight="1" spans="1:7">
      <c r="A81" s="12">
        <f t="shared" si="1"/>
        <v>79</v>
      </c>
      <c r="B81" s="13" t="s">
        <v>8</v>
      </c>
      <c r="C81" s="13" t="s">
        <v>213</v>
      </c>
      <c r="D81" s="13" t="s">
        <v>214</v>
      </c>
      <c r="E81" s="28" t="s">
        <v>215</v>
      </c>
      <c r="F81" s="16">
        <v>72.67</v>
      </c>
      <c r="G81" s="12"/>
    </row>
    <row r="82" ht="28" customHeight="1" spans="1:7">
      <c r="A82" s="12">
        <f t="shared" si="1"/>
        <v>80</v>
      </c>
      <c r="B82" s="13" t="s">
        <v>8</v>
      </c>
      <c r="C82" s="13" t="s">
        <v>216</v>
      </c>
      <c r="D82" s="13" t="s">
        <v>217</v>
      </c>
      <c r="E82" s="28"/>
      <c r="F82" s="16"/>
      <c r="G82" s="12" t="s">
        <v>83</v>
      </c>
    </row>
    <row r="83" ht="28" customHeight="1" spans="1:7">
      <c r="A83" s="12">
        <f t="shared" si="1"/>
        <v>81</v>
      </c>
      <c r="B83" s="13" t="s">
        <v>8</v>
      </c>
      <c r="C83" s="13" t="s">
        <v>218</v>
      </c>
      <c r="D83" s="13" t="s">
        <v>219</v>
      </c>
      <c r="E83" s="28"/>
      <c r="F83" s="16"/>
      <c r="G83" s="12" t="s">
        <v>83</v>
      </c>
    </row>
    <row r="84" ht="28" customHeight="1" spans="1:7">
      <c r="A84" s="12">
        <f t="shared" si="1"/>
        <v>82</v>
      </c>
      <c r="B84" s="13" t="s">
        <v>8</v>
      </c>
      <c r="C84" s="13" t="s">
        <v>220</v>
      </c>
      <c r="D84" s="13" t="s">
        <v>221</v>
      </c>
      <c r="E84" s="28"/>
      <c r="F84" s="16"/>
      <c r="G84" s="12" t="s">
        <v>83</v>
      </c>
    </row>
    <row r="85" ht="28" customHeight="1" spans="1:7">
      <c r="A85" s="12">
        <f t="shared" si="1"/>
        <v>83</v>
      </c>
      <c r="B85" s="13" t="s">
        <v>8</v>
      </c>
      <c r="C85" s="13" t="s">
        <v>222</v>
      </c>
      <c r="D85" s="13" t="s">
        <v>223</v>
      </c>
      <c r="E85" s="28" t="s">
        <v>224</v>
      </c>
      <c r="F85" s="16">
        <v>67.33</v>
      </c>
      <c r="G85" s="12"/>
    </row>
    <row r="86" ht="28" customHeight="1" spans="1:7">
      <c r="A86" s="12">
        <f t="shared" si="1"/>
        <v>84</v>
      </c>
      <c r="B86" s="13" t="s">
        <v>8</v>
      </c>
      <c r="C86" s="13" t="s">
        <v>225</v>
      </c>
      <c r="D86" s="13" t="s">
        <v>226</v>
      </c>
      <c r="E86" s="28"/>
      <c r="F86" s="16"/>
      <c r="G86" s="12" t="s">
        <v>83</v>
      </c>
    </row>
    <row r="87" ht="28" customHeight="1" spans="1:7">
      <c r="A87" s="12">
        <f t="shared" si="1"/>
        <v>85</v>
      </c>
      <c r="B87" s="13" t="s">
        <v>8</v>
      </c>
      <c r="C87" s="13" t="s">
        <v>227</v>
      </c>
      <c r="D87" s="13" t="s">
        <v>228</v>
      </c>
      <c r="E87" s="28"/>
      <c r="F87" s="16"/>
      <c r="G87" s="12" t="s">
        <v>83</v>
      </c>
    </row>
    <row r="88" ht="28" customHeight="1" spans="1:7">
      <c r="A88" s="12">
        <f t="shared" si="1"/>
        <v>86</v>
      </c>
      <c r="B88" s="13" t="s">
        <v>8</v>
      </c>
      <c r="C88" s="13" t="s">
        <v>229</v>
      </c>
      <c r="D88" s="13" t="s">
        <v>230</v>
      </c>
      <c r="E88" s="28"/>
      <c r="F88" s="16"/>
      <c r="G88" s="12" t="s">
        <v>83</v>
      </c>
    </row>
    <row r="89" ht="28" customHeight="1" spans="1:7">
      <c r="A89" s="12">
        <f t="shared" si="1"/>
        <v>87</v>
      </c>
      <c r="B89" s="13" t="s">
        <v>8</v>
      </c>
      <c r="C89" s="13" t="s">
        <v>231</v>
      </c>
      <c r="D89" s="13" t="s">
        <v>232</v>
      </c>
      <c r="E89" s="28"/>
      <c r="F89" s="16"/>
      <c r="G89" s="12" t="s">
        <v>83</v>
      </c>
    </row>
    <row r="90" ht="28" customHeight="1" spans="1:7">
      <c r="A90" s="12">
        <f t="shared" si="1"/>
        <v>88</v>
      </c>
      <c r="B90" s="13" t="s">
        <v>8</v>
      </c>
      <c r="C90" s="13" t="s">
        <v>233</v>
      </c>
      <c r="D90" s="13" t="s">
        <v>234</v>
      </c>
      <c r="E90" s="28"/>
      <c r="F90" s="16"/>
      <c r="G90" s="12" t="s">
        <v>83</v>
      </c>
    </row>
    <row r="91" ht="28" customHeight="1" spans="1:7">
      <c r="A91" s="12">
        <f t="shared" si="1"/>
        <v>89</v>
      </c>
      <c r="B91" s="13" t="s">
        <v>8</v>
      </c>
      <c r="C91" s="13" t="s">
        <v>235</v>
      </c>
      <c r="D91" s="13" t="s">
        <v>236</v>
      </c>
      <c r="E91" s="28"/>
      <c r="F91" s="16"/>
      <c r="G91" s="12" t="s">
        <v>83</v>
      </c>
    </row>
    <row r="92" ht="28" customHeight="1" spans="1:7">
      <c r="A92" s="12">
        <f t="shared" si="1"/>
        <v>90</v>
      </c>
      <c r="B92" s="13" t="s">
        <v>8</v>
      </c>
      <c r="C92" s="13" t="s">
        <v>237</v>
      </c>
      <c r="D92" s="13" t="s">
        <v>238</v>
      </c>
      <c r="E92" s="28" t="s">
        <v>239</v>
      </c>
      <c r="F92" s="16">
        <v>74</v>
      </c>
      <c r="G92" s="12"/>
    </row>
    <row r="93" ht="28" customHeight="1" spans="1:7">
      <c r="A93" s="12">
        <f t="shared" si="1"/>
        <v>91</v>
      </c>
      <c r="B93" s="13" t="s">
        <v>8</v>
      </c>
      <c r="C93" s="13" t="s">
        <v>240</v>
      </c>
      <c r="D93" s="13" t="s">
        <v>241</v>
      </c>
      <c r="E93" s="28"/>
      <c r="F93" s="16"/>
      <c r="G93" s="12" t="s">
        <v>83</v>
      </c>
    </row>
    <row r="94" ht="28" customHeight="1" spans="1:7">
      <c r="A94" s="12">
        <f t="shared" si="1"/>
        <v>92</v>
      </c>
      <c r="B94" s="13" t="s">
        <v>8</v>
      </c>
      <c r="C94" s="13" t="s">
        <v>242</v>
      </c>
      <c r="D94" s="13" t="s">
        <v>243</v>
      </c>
      <c r="E94" s="28" t="s">
        <v>244</v>
      </c>
      <c r="F94" s="16">
        <v>69.67</v>
      </c>
      <c r="G94" s="12"/>
    </row>
    <row r="95" ht="28" customHeight="1" spans="1:7">
      <c r="A95" s="12">
        <f t="shared" si="1"/>
        <v>93</v>
      </c>
      <c r="B95" s="13" t="s">
        <v>8</v>
      </c>
      <c r="C95" s="13" t="s">
        <v>245</v>
      </c>
      <c r="D95" s="13" t="s">
        <v>246</v>
      </c>
      <c r="E95" s="28"/>
      <c r="F95" s="16"/>
      <c r="G95" s="12" t="s">
        <v>83</v>
      </c>
    </row>
    <row r="96" ht="28" customHeight="1" spans="1:7">
      <c r="A96" s="12">
        <f t="shared" si="1"/>
        <v>94</v>
      </c>
      <c r="B96" s="13" t="s">
        <v>8</v>
      </c>
      <c r="C96" s="13" t="s">
        <v>247</v>
      </c>
      <c r="D96" s="13" t="s">
        <v>248</v>
      </c>
      <c r="E96" s="28" t="s">
        <v>249</v>
      </c>
      <c r="F96" s="16">
        <v>63.33</v>
      </c>
      <c r="G96" s="12"/>
    </row>
    <row r="97" ht="28" customHeight="1" spans="1:7">
      <c r="A97" s="12">
        <f t="shared" si="1"/>
        <v>95</v>
      </c>
      <c r="B97" s="13" t="s">
        <v>8</v>
      </c>
      <c r="C97" s="13" t="s">
        <v>250</v>
      </c>
      <c r="D97" s="13" t="s">
        <v>251</v>
      </c>
      <c r="E97" s="28"/>
      <c r="F97" s="16"/>
      <c r="G97" s="12" t="s">
        <v>83</v>
      </c>
    </row>
    <row r="98" ht="28" customHeight="1" spans="1:7">
      <c r="A98" s="12">
        <f t="shared" si="1"/>
        <v>96</v>
      </c>
      <c r="B98" s="13" t="s">
        <v>8</v>
      </c>
      <c r="C98" s="13" t="s">
        <v>252</v>
      </c>
      <c r="D98" s="13" t="s">
        <v>253</v>
      </c>
      <c r="E98" s="28" t="s">
        <v>254</v>
      </c>
      <c r="F98" s="16">
        <v>64.33</v>
      </c>
      <c r="G98" s="12"/>
    </row>
    <row r="99" ht="28" customHeight="1" spans="1:7">
      <c r="A99" s="12">
        <f t="shared" si="1"/>
        <v>97</v>
      </c>
      <c r="B99" s="13" t="s">
        <v>8</v>
      </c>
      <c r="C99" s="13" t="s">
        <v>255</v>
      </c>
      <c r="D99" s="13" t="s">
        <v>256</v>
      </c>
      <c r="E99" s="28"/>
      <c r="F99" s="16"/>
      <c r="G99" s="12" t="s">
        <v>83</v>
      </c>
    </row>
    <row r="100" ht="28" customHeight="1" spans="1:7">
      <c r="A100" s="12">
        <f t="shared" si="1"/>
        <v>98</v>
      </c>
      <c r="B100" s="13" t="s">
        <v>8</v>
      </c>
      <c r="C100" s="13" t="s">
        <v>257</v>
      </c>
      <c r="D100" s="13" t="s">
        <v>258</v>
      </c>
      <c r="E100" s="28"/>
      <c r="F100" s="16"/>
      <c r="G100" s="12" t="s">
        <v>83</v>
      </c>
    </row>
    <row r="101" ht="28" customHeight="1" spans="1:7">
      <c r="A101" s="12">
        <f t="shared" si="1"/>
        <v>99</v>
      </c>
      <c r="B101" s="13" t="s">
        <v>8</v>
      </c>
      <c r="C101" s="13" t="s">
        <v>259</v>
      </c>
      <c r="D101" s="13" t="s">
        <v>260</v>
      </c>
      <c r="E101" s="28" t="s">
        <v>261</v>
      </c>
      <c r="F101" s="16">
        <v>70.67</v>
      </c>
      <c r="G101" s="12"/>
    </row>
    <row r="107" spans="4:4">
      <c r="D107" s="20"/>
    </row>
  </sheetData>
  <sheetProtection password="E7E7" sheet="1" selectLockedCells="1" selectUnlockedCells="1" objects="1"/>
  <autoFilter ref="A2:G101">
    <extLst/>
  </autoFilter>
  <mergeCells count="1">
    <mergeCell ref="A1:G1"/>
  </mergeCells>
  <printOptions horizontalCentered="1"/>
  <pageMargins left="0.0388888888888889" right="0.0388888888888889" top="0.15625" bottom="0.15625" header="0.235416666666667" footer="0.196527777777778"/>
  <pageSetup paperSize="9" scale="85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7"/>
  <sheetViews>
    <sheetView tabSelected="1" view="pageBreakPreview" zoomScaleNormal="100" zoomScaleSheetLayoutView="100" workbookViewId="0">
      <selection activeCell="A1" sqref="A1:K1"/>
    </sheetView>
  </sheetViews>
  <sheetFormatPr defaultColWidth="9" defaultRowHeight="13.5"/>
  <cols>
    <col min="1" max="1" width="7.44166666666667" style="1" customWidth="1"/>
    <col min="2" max="2" width="29.475" style="1" customWidth="1"/>
    <col min="3" max="3" width="21.4416666666667" style="1" customWidth="1"/>
    <col min="4" max="4" width="10.225" style="1" customWidth="1"/>
    <col min="5" max="6" width="15.625" style="1" customWidth="1"/>
    <col min="7" max="9" width="15.625" style="3" customWidth="1"/>
    <col min="10" max="11" width="15.625" style="1" customWidth="1"/>
    <col min="12" max="12" width="9" style="1"/>
    <col min="13" max="13" width="10.6333333333333" style="1" customWidth="1"/>
    <col min="14" max="16384" width="9" style="1"/>
  </cols>
  <sheetData>
    <row r="1" s="1" customFormat="1" ht="73" customHeight="1" spans="1:11">
      <c r="A1" s="4" t="s">
        <v>262</v>
      </c>
      <c r="B1" s="5"/>
      <c r="C1" s="5"/>
      <c r="D1" s="5"/>
      <c r="E1" s="5"/>
      <c r="F1" s="5"/>
      <c r="G1" s="6"/>
      <c r="H1" s="6"/>
      <c r="I1" s="6"/>
      <c r="J1" s="5"/>
      <c r="K1" s="5"/>
    </row>
    <row r="2" s="2" customFormat="1" ht="4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8" t="s">
        <v>263</v>
      </c>
      <c r="F2" s="9" t="s">
        <v>264</v>
      </c>
      <c r="G2" s="10" t="s">
        <v>6</v>
      </c>
      <c r="H2" s="11" t="s">
        <v>265</v>
      </c>
      <c r="I2" s="11" t="s">
        <v>266</v>
      </c>
      <c r="J2" s="18" t="s">
        <v>267</v>
      </c>
      <c r="K2" s="7" t="s">
        <v>7</v>
      </c>
    </row>
    <row r="3" s="1" customFormat="1" ht="28" customHeight="1" spans="1:11">
      <c r="A3" s="12">
        <f t="shared" ref="A3:A66" si="0">ROW()-2</f>
        <v>1</v>
      </c>
      <c r="B3" s="13" t="s">
        <v>8</v>
      </c>
      <c r="C3" s="13" t="s">
        <v>15</v>
      </c>
      <c r="D3" s="13" t="s">
        <v>16</v>
      </c>
      <c r="E3" s="13">
        <v>88.95</v>
      </c>
      <c r="F3" s="13">
        <f t="shared" ref="F3:F66" si="1">E3*0.6</f>
        <v>53.37</v>
      </c>
      <c r="G3" s="14">
        <f>VLOOKUP(D3,面试成绩汇总表!D6:F101,3,0)</f>
        <v>71</v>
      </c>
      <c r="H3" s="15">
        <f t="shared" ref="H3:H66" si="2">G3*0.4</f>
        <v>28.4</v>
      </c>
      <c r="I3" s="16">
        <f t="shared" ref="I3:I66" si="3">F3+H3</f>
        <v>81.77</v>
      </c>
      <c r="J3" s="12">
        <f>RANK(I3,$I$3:$I$101)</f>
        <v>1</v>
      </c>
      <c r="K3" s="19"/>
    </row>
    <row r="4" s="1" customFormat="1" ht="28" customHeight="1" spans="1:11">
      <c r="A4" s="12">
        <f t="shared" si="0"/>
        <v>2</v>
      </c>
      <c r="B4" s="13" t="s">
        <v>8</v>
      </c>
      <c r="C4" s="13" t="s">
        <v>25</v>
      </c>
      <c r="D4" s="13" t="s">
        <v>26</v>
      </c>
      <c r="E4" s="13">
        <v>87.75</v>
      </c>
      <c r="F4" s="13">
        <f t="shared" si="1"/>
        <v>52.65</v>
      </c>
      <c r="G4" s="14">
        <f>VLOOKUP(D4,面试成绩汇总表!D10:F104,3,0)</f>
        <v>70</v>
      </c>
      <c r="H4" s="16">
        <f t="shared" si="2"/>
        <v>28</v>
      </c>
      <c r="I4" s="16">
        <f t="shared" si="3"/>
        <v>80.65</v>
      </c>
      <c r="J4" s="12">
        <f>RANK(I4,$I$3:$I$101)</f>
        <v>2</v>
      </c>
      <c r="K4" s="19"/>
    </row>
    <row r="5" s="1" customFormat="1" ht="28" customHeight="1" spans="1:11">
      <c r="A5" s="12">
        <f t="shared" si="0"/>
        <v>3</v>
      </c>
      <c r="B5" s="13" t="s">
        <v>8</v>
      </c>
      <c r="C5" s="13" t="s">
        <v>30</v>
      </c>
      <c r="D5" s="13" t="s">
        <v>31</v>
      </c>
      <c r="E5" s="13">
        <v>87.55</v>
      </c>
      <c r="F5" s="13">
        <f t="shared" si="1"/>
        <v>52.53</v>
      </c>
      <c r="G5" s="14">
        <f>VLOOKUP(D5,面试成绩汇总表!D12:F106,3,0)</f>
        <v>70</v>
      </c>
      <c r="H5" s="16">
        <f t="shared" si="2"/>
        <v>28</v>
      </c>
      <c r="I5" s="16">
        <f t="shared" si="3"/>
        <v>80.53</v>
      </c>
      <c r="J5" s="12">
        <f>RANK(I5,$I$3:$I$101)</f>
        <v>3</v>
      </c>
      <c r="K5" s="19"/>
    </row>
    <row r="6" s="1" customFormat="1" ht="28" customHeight="1" spans="1:11">
      <c r="A6" s="12">
        <f t="shared" si="0"/>
        <v>4</v>
      </c>
      <c r="B6" s="13" t="s">
        <v>8</v>
      </c>
      <c r="C6" s="13" t="s">
        <v>9</v>
      </c>
      <c r="D6" s="13" t="s">
        <v>10</v>
      </c>
      <c r="E6" s="13">
        <v>89.55</v>
      </c>
      <c r="F6" s="13">
        <f t="shared" si="1"/>
        <v>53.73</v>
      </c>
      <c r="G6" s="14">
        <f>VLOOKUP(D6,面试成绩汇总表!D3:F101,3,0)</f>
        <v>66</v>
      </c>
      <c r="H6" s="15">
        <f t="shared" si="2"/>
        <v>26.4</v>
      </c>
      <c r="I6" s="16">
        <f t="shared" si="3"/>
        <v>80.13</v>
      </c>
      <c r="J6" s="12">
        <f>RANK(I6,$I$3:$I$101)</f>
        <v>4</v>
      </c>
      <c r="K6" s="19"/>
    </row>
    <row r="7" s="1" customFormat="1" ht="28" customHeight="1" spans="1:11">
      <c r="A7" s="12">
        <f t="shared" si="0"/>
        <v>5</v>
      </c>
      <c r="B7" s="13" t="s">
        <v>8</v>
      </c>
      <c r="C7" s="13" t="s">
        <v>33</v>
      </c>
      <c r="D7" s="13" t="s">
        <v>34</v>
      </c>
      <c r="E7" s="13">
        <v>87.45</v>
      </c>
      <c r="F7" s="13">
        <f t="shared" si="1"/>
        <v>52.47</v>
      </c>
      <c r="G7" s="14">
        <f>VLOOKUP(D7,面试成绩汇总表!D13:F107,3,0)</f>
        <v>67.67</v>
      </c>
      <c r="H7" s="16">
        <f t="shared" si="2"/>
        <v>27.068</v>
      </c>
      <c r="I7" s="16">
        <f t="shared" si="3"/>
        <v>79.538</v>
      </c>
      <c r="J7" s="12">
        <f>RANK(I7,$I$3:$I$101)</f>
        <v>5</v>
      </c>
      <c r="K7" s="19"/>
    </row>
    <row r="8" s="1" customFormat="1" ht="28" customHeight="1" spans="1:11">
      <c r="A8" s="12">
        <f t="shared" si="0"/>
        <v>6</v>
      </c>
      <c r="B8" s="13" t="s">
        <v>8</v>
      </c>
      <c r="C8" s="13" t="s">
        <v>18</v>
      </c>
      <c r="D8" s="13" t="s">
        <v>19</v>
      </c>
      <c r="E8" s="13">
        <v>88.6</v>
      </c>
      <c r="F8" s="13">
        <f t="shared" si="1"/>
        <v>53.16</v>
      </c>
      <c r="G8" s="14">
        <f>VLOOKUP(D8,面试成绩汇总表!D7:F101,3,0)</f>
        <v>64.67</v>
      </c>
      <c r="H8" s="15">
        <f t="shared" si="2"/>
        <v>25.868</v>
      </c>
      <c r="I8" s="16">
        <f t="shared" si="3"/>
        <v>79.028</v>
      </c>
      <c r="J8" s="12">
        <f>RANK(I8,$I$3:$I$101)</f>
        <v>6</v>
      </c>
      <c r="K8" s="19"/>
    </row>
    <row r="9" s="1" customFormat="1" ht="28" customHeight="1" spans="1:11">
      <c r="A9" s="12">
        <f t="shared" si="0"/>
        <v>7</v>
      </c>
      <c r="B9" s="13" t="s">
        <v>8</v>
      </c>
      <c r="C9" s="13" t="s">
        <v>11</v>
      </c>
      <c r="D9" s="13" t="s">
        <v>12</v>
      </c>
      <c r="E9" s="13">
        <v>89.5</v>
      </c>
      <c r="F9" s="13">
        <f t="shared" si="1"/>
        <v>53.7</v>
      </c>
      <c r="G9" s="14">
        <f>VLOOKUP(D9,面试成绩汇总表!D4:F101,3,0)</f>
        <v>62.67</v>
      </c>
      <c r="H9" s="14">
        <f t="shared" si="2"/>
        <v>25.068</v>
      </c>
      <c r="I9" s="16">
        <f t="shared" si="3"/>
        <v>78.768</v>
      </c>
      <c r="J9" s="12">
        <f>RANK(I9,$I$3:$I$101)</f>
        <v>7</v>
      </c>
      <c r="K9" s="19"/>
    </row>
    <row r="10" s="1" customFormat="1" ht="28" customHeight="1" spans="1:11">
      <c r="A10" s="12">
        <f t="shared" si="0"/>
        <v>8</v>
      </c>
      <c r="B10" s="13" t="s">
        <v>8</v>
      </c>
      <c r="C10" s="13" t="s">
        <v>13</v>
      </c>
      <c r="D10" s="13" t="s">
        <v>14</v>
      </c>
      <c r="E10" s="13">
        <v>89.35</v>
      </c>
      <c r="F10" s="13">
        <f t="shared" si="1"/>
        <v>53.61</v>
      </c>
      <c r="G10" s="14">
        <f>VLOOKUP(D10,面试成绩汇总表!D5:F101,3,0)</f>
        <v>62.67</v>
      </c>
      <c r="H10" s="15">
        <f t="shared" si="2"/>
        <v>25.068</v>
      </c>
      <c r="I10" s="16">
        <f t="shared" si="3"/>
        <v>78.678</v>
      </c>
      <c r="J10" s="12">
        <f>RANK(I10,$I$3:$I$101)</f>
        <v>8</v>
      </c>
      <c r="K10" s="19"/>
    </row>
    <row r="11" s="1" customFormat="1" ht="28" customHeight="1" spans="1:11">
      <c r="A11" s="12">
        <f t="shared" si="0"/>
        <v>9</v>
      </c>
      <c r="B11" s="13" t="s">
        <v>8</v>
      </c>
      <c r="C11" s="13" t="s">
        <v>75</v>
      </c>
      <c r="D11" s="13" t="s">
        <v>76</v>
      </c>
      <c r="E11" s="17">
        <v>80.4</v>
      </c>
      <c r="F11" s="13">
        <f t="shared" si="1"/>
        <v>48.24</v>
      </c>
      <c r="G11" s="14">
        <f>VLOOKUP(D11,面试成绩汇总表!D27:F121,3,0)</f>
        <v>76</v>
      </c>
      <c r="H11" s="16">
        <f t="shared" si="2"/>
        <v>30.4</v>
      </c>
      <c r="I11" s="16">
        <f t="shared" si="3"/>
        <v>78.64</v>
      </c>
      <c r="J11" s="12">
        <f>RANK(I11,$I$3:$I$101)</f>
        <v>9</v>
      </c>
      <c r="K11" s="19"/>
    </row>
    <row r="12" s="1" customFormat="1" ht="28" customHeight="1" spans="1:11">
      <c r="A12" s="12">
        <f t="shared" si="0"/>
        <v>10</v>
      </c>
      <c r="B12" s="13" t="s">
        <v>8</v>
      </c>
      <c r="C12" s="13" t="s">
        <v>27</v>
      </c>
      <c r="D12" s="13" t="s">
        <v>28</v>
      </c>
      <c r="E12" s="13">
        <v>87.6</v>
      </c>
      <c r="F12" s="13">
        <f t="shared" si="1"/>
        <v>52.56</v>
      </c>
      <c r="G12" s="14">
        <f>VLOOKUP(D12,面试成绩汇总表!D11:F105,3,0)</f>
        <v>64.67</v>
      </c>
      <c r="H12" s="16">
        <f t="shared" si="2"/>
        <v>25.868</v>
      </c>
      <c r="I12" s="16">
        <f t="shared" si="3"/>
        <v>78.428</v>
      </c>
      <c r="J12" s="12">
        <f>RANK(I12,$I$3:$I$101)</f>
        <v>10</v>
      </c>
      <c r="K12" s="19"/>
    </row>
    <row r="13" s="1" customFormat="1" ht="28" customHeight="1" spans="1:11">
      <c r="A13" s="12">
        <f t="shared" si="0"/>
        <v>11</v>
      </c>
      <c r="B13" s="13" t="s">
        <v>8</v>
      </c>
      <c r="C13" s="13" t="s">
        <v>20</v>
      </c>
      <c r="D13" s="13" t="s">
        <v>21</v>
      </c>
      <c r="E13" s="13">
        <v>88.3</v>
      </c>
      <c r="F13" s="13">
        <f t="shared" si="1"/>
        <v>52.98</v>
      </c>
      <c r="G13" s="14">
        <f>VLOOKUP(D13,面试成绩汇总表!D8:F102,3,0)</f>
        <v>62.33</v>
      </c>
      <c r="H13" s="16">
        <f t="shared" si="2"/>
        <v>24.932</v>
      </c>
      <c r="I13" s="16">
        <f t="shared" si="3"/>
        <v>77.912</v>
      </c>
      <c r="J13" s="12">
        <f>RANK(I13,$I$3:$I$101)</f>
        <v>11</v>
      </c>
      <c r="K13" s="19"/>
    </row>
    <row r="14" s="1" customFormat="1" ht="28" customHeight="1" spans="1:11">
      <c r="A14" s="12">
        <f t="shared" si="0"/>
        <v>12</v>
      </c>
      <c r="B14" s="13" t="s">
        <v>8</v>
      </c>
      <c r="C14" s="13" t="s">
        <v>23</v>
      </c>
      <c r="D14" s="13" t="s">
        <v>24</v>
      </c>
      <c r="E14" s="13">
        <v>88.3</v>
      </c>
      <c r="F14" s="13">
        <f t="shared" si="1"/>
        <v>52.98</v>
      </c>
      <c r="G14" s="14">
        <f>VLOOKUP(D14,面试成绩汇总表!D9:F103,3,0)</f>
        <v>62.33</v>
      </c>
      <c r="H14" s="16">
        <f t="shared" si="2"/>
        <v>24.932</v>
      </c>
      <c r="I14" s="16">
        <f t="shared" si="3"/>
        <v>77.912</v>
      </c>
      <c r="J14" s="12">
        <f>RANK(I14,$I$3:$I$101)</f>
        <v>11</v>
      </c>
      <c r="K14" s="19"/>
    </row>
    <row r="15" s="1" customFormat="1" ht="28" customHeight="1" spans="1:11">
      <c r="A15" s="12">
        <f t="shared" si="0"/>
        <v>13</v>
      </c>
      <c r="B15" s="13" t="s">
        <v>8</v>
      </c>
      <c r="C15" s="13" t="s">
        <v>42</v>
      </c>
      <c r="D15" s="13" t="s">
        <v>43</v>
      </c>
      <c r="E15" s="13">
        <v>84.85</v>
      </c>
      <c r="F15" s="13">
        <f t="shared" si="1"/>
        <v>50.91</v>
      </c>
      <c r="G15" s="14">
        <f>VLOOKUP(D15,面试成绩汇总表!D16:F110,3,0)</f>
        <v>65.67</v>
      </c>
      <c r="H15" s="16">
        <f t="shared" si="2"/>
        <v>26.268</v>
      </c>
      <c r="I15" s="16">
        <f t="shared" si="3"/>
        <v>77.178</v>
      </c>
      <c r="J15" s="12">
        <f>RANK(I15,$I$3:$I$101)</f>
        <v>13</v>
      </c>
      <c r="K15" s="19"/>
    </row>
    <row r="16" s="1" customFormat="1" ht="28" customHeight="1" spans="1:11">
      <c r="A16" s="12">
        <f t="shared" si="0"/>
        <v>14</v>
      </c>
      <c r="B16" s="13" t="s">
        <v>8</v>
      </c>
      <c r="C16" s="13" t="s">
        <v>69</v>
      </c>
      <c r="D16" s="13" t="s">
        <v>70</v>
      </c>
      <c r="E16" s="13">
        <v>80.75</v>
      </c>
      <c r="F16" s="13">
        <f t="shared" si="1"/>
        <v>48.45</v>
      </c>
      <c r="G16" s="14">
        <f>VLOOKUP(D16,面试成绩汇总表!D25:F119,3,0)</f>
        <v>71</v>
      </c>
      <c r="H16" s="16">
        <f t="shared" si="2"/>
        <v>28.4</v>
      </c>
      <c r="I16" s="16">
        <f t="shared" si="3"/>
        <v>76.85</v>
      </c>
      <c r="J16" s="12">
        <f>RANK(I16,$I$3:$I$101)</f>
        <v>14</v>
      </c>
      <c r="K16" s="19"/>
    </row>
    <row r="17" s="1" customFormat="1" ht="28" customHeight="1" spans="1:11">
      <c r="A17" s="12">
        <f t="shared" si="0"/>
        <v>15</v>
      </c>
      <c r="B17" s="13" t="s">
        <v>8</v>
      </c>
      <c r="C17" s="13" t="s">
        <v>39</v>
      </c>
      <c r="D17" s="13" t="s">
        <v>40</v>
      </c>
      <c r="E17" s="13">
        <v>84.95</v>
      </c>
      <c r="F17" s="13">
        <f t="shared" si="1"/>
        <v>50.97</v>
      </c>
      <c r="G17" s="14">
        <f>VLOOKUP(D17,面试成绩汇总表!D15:F109,3,0)</f>
        <v>63.67</v>
      </c>
      <c r="H17" s="16">
        <f t="shared" si="2"/>
        <v>25.468</v>
      </c>
      <c r="I17" s="16">
        <f t="shared" si="3"/>
        <v>76.438</v>
      </c>
      <c r="J17" s="12">
        <f>RANK(I17,$I$3:$I$101)</f>
        <v>15</v>
      </c>
      <c r="K17" s="19"/>
    </row>
    <row r="18" s="1" customFormat="1" ht="28" customHeight="1" spans="1:11">
      <c r="A18" s="12">
        <f t="shared" si="0"/>
        <v>16</v>
      </c>
      <c r="B18" s="13" t="s">
        <v>8</v>
      </c>
      <c r="C18" s="13" t="s">
        <v>45</v>
      </c>
      <c r="D18" s="13" t="s">
        <v>46</v>
      </c>
      <c r="E18" s="13">
        <v>84.6</v>
      </c>
      <c r="F18" s="13">
        <f t="shared" si="1"/>
        <v>50.76</v>
      </c>
      <c r="G18" s="14">
        <f>VLOOKUP(D18,面试成绩汇总表!D17:F111,3,0)</f>
        <v>63.67</v>
      </c>
      <c r="H18" s="16">
        <f t="shared" si="2"/>
        <v>25.468</v>
      </c>
      <c r="I18" s="16">
        <f t="shared" si="3"/>
        <v>76.228</v>
      </c>
      <c r="J18" s="12">
        <f>RANK(I18,$I$3:$I$101)</f>
        <v>16</v>
      </c>
      <c r="K18" s="19"/>
    </row>
    <row r="19" s="1" customFormat="1" ht="28" customHeight="1" spans="1:11">
      <c r="A19" s="12">
        <f t="shared" si="0"/>
        <v>17</v>
      </c>
      <c r="B19" s="13" t="s">
        <v>8</v>
      </c>
      <c r="C19" s="13" t="s">
        <v>36</v>
      </c>
      <c r="D19" s="13" t="s">
        <v>37</v>
      </c>
      <c r="E19" s="13">
        <v>86.1</v>
      </c>
      <c r="F19" s="13">
        <f t="shared" si="1"/>
        <v>51.66</v>
      </c>
      <c r="G19" s="14">
        <f>VLOOKUP(D19,面试成绩汇总表!D14:F108,3,0)</f>
        <v>61</v>
      </c>
      <c r="H19" s="16">
        <f t="shared" si="2"/>
        <v>24.4</v>
      </c>
      <c r="I19" s="16">
        <f t="shared" si="3"/>
        <v>76.06</v>
      </c>
      <c r="J19" s="12">
        <f>RANK(I19,$I$3:$I$101)</f>
        <v>17</v>
      </c>
      <c r="K19" s="19"/>
    </row>
    <row r="20" s="1" customFormat="1" ht="28" customHeight="1" spans="1:11">
      <c r="A20" s="12">
        <f t="shared" si="0"/>
        <v>18</v>
      </c>
      <c r="B20" s="13" t="s">
        <v>8</v>
      </c>
      <c r="C20" s="13" t="s">
        <v>63</v>
      </c>
      <c r="D20" s="13" t="s">
        <v>64</v>
      </c>
      <c r="E20" s="13">
        <v>81.7</v>
      </c>
      <c r="F20" s="13">
        <f t="shared" si="1"/>
        <v>49.02</v>
      </c>
      <c r="G20" s="14">
        <f>VLOOKUP(D20,面试成绩汇总表!D23:F117,3,0)</f>
        <v>67.33</v>
      </c>
      <c r="H20" s="16">
        <f t="shared" si="2"/>
        <v>26.932</v>
      </c>
      <c r="I20" s="16">
        <f t="shared" si="3"/>
        <v>75.952</v>
      </c>
      <c r="J20" s="12">
        <f>RANK(I20,$I$3:$I$101)</f>
        <v>18</v>
      </c>
      <c r="K20" s="19"/>
    </row>
    <row r="21" s="1" customFormat="1" ht="28" customHeight="1" spans="1:11">
      <c r="A21" s="12">
        <f t="shared" si="0"/>
        <v>19</v>
      </c>
      <c r="B21" s="13" t="s">
        <v>8</v>
      </c>
      <c r="C21" s="13" t="s">
        <v>60</v>
      </c>
      <c r="D21" s="13" t="s">
        <v>61</v>
      </c>
      <c r="E21" s="13">
        <v>82.5</v>
      </c>
      <c r="F21" s="13">
        <f t="shared" si="1"/>
        <v>49.5</v>
      </c>
      <c r="G21" s="14">
        <f>VLOOKUP(D21,面试成绩汇总表!D22:F116,3,0)</f>
        <v>65.33</v>
      </c>
      <c r="H21" s="16">
        <f t="shared" si="2"/>
        <v>26.132</v>
      </c>
      <c r="I21" s="16">
        <f t="shared" si="3"/>
        <v>75.632</v>
      </c>
      <c r="J21" s="12">
        <f>RANK(I21,$I$3:$I$101)</f>
        <v>19</v>
      </c>
      <c r="K21" s="19"/>
    </row>
    <row r="22" s="1" customFormat="1" ht="28" customHeight="1" spans="1:11">
      <c r="A22" s="12">
        <f t="shared" si="0"/>
        <v>20</v>
      </c>
      <c r="B22" s="13" t="s">
        <v>8</v>
      </c>
      <c r="C22" s="13" t="s">
        <v>78</v>
      </c>
      <c r="D22" s="13" t="s">
        <v>79</v>
      </c>
      <c r="E22" s="13">
        <v>80.35</v>
      </c>
      <c r="F22" s="13">
        <f t="shared" si="1"/>
        <v>48.21</v>
      </c>
      <c r="G22" s="14">
        <f>VLOOKUP(D22,面试成绩汇总表!D28:F122,3,0)</f>
        <v>68.33</v>
      </c>
      <c r="H22" s="16">
        <f t="shared" si="2"/>
        <v>27.332</v>
      </c>
      <c r="I22" s="16">
        <f t="shared" si="3"/>
        <v>75.542</v>
      </c>
      <c r="J22" s="12">
        <f>RANK(I22,$I$3:$I$101)</f>
        <v>20</v>
      </c>
      <c r="K22" s="19"/>
    </row>
    <row r="23" s="1" customFormat="1" ht="28" customHeight="1" spans="1:11">
      <c r="A23" s="12">
        <f t="shared" si="0"/>
        <v>21</v>
      </c>
      <c r="B23" s="13" t="s">
        <v>8</v>
      </c>
      <c r="C23" s="13" t="s">
        <v>48</v>
      </c>
      <c r="D23" s="13" t="s">
        <v>49</v>
      </c>
      <c r="E23" s="13">
        <v>84.25</v>
      </c>
      <c r="F23" s="13">
        <f t="shared" si="1"/>
        <v>50.55</v>
      </c>
      <c r="G23" s="14">
        <f>VLOOKUP(D23,面试成绩汇总表!D18:F112,3,0)</f>
        <v>62.33</v>
      </c>
      <c r="H23" s="16">
        <f t="shared" si="2"/>
        <v>24.932</v>
      </c>
      <c r="I23" s="16">
        <f t="shared" si="3"/>
        <v>75.482</v>
      </c>
      <c r="J23" s="12">
        <f>RANK(I23,$I$3:$I$101)</f>
        <v>21</v>
      </c>
      <c r="K23" s="19"/>
    </row>
    <row r="24" s="1" customFormat="1" ht="28" customHeight="1" spans="1:11">
      <c r="A24" s="12">
        <f t="shared" si="0"/>
        <v>22</v>
      </c>
      <c r="B24" s="13" t="s">
        <v>8</v>
      </c>
      <c r="C24" s="13" t="s">
        <v>84</v>
      </c>
      <c r="D24" s="13" t="s">
        <v>85</v>
      </c>
      <c r="E24" s="13">
        <v>80</v>
      </c>
      <c r="F24" s="13">
        <f t="shared" si="1"/>
        <v>48</v>
      </c>
      <c r="G24" s="14">
        <f>VLOOKUP(D24,面试成绩汇总表!D30:F124,3,0)</f>
        <v>68</v>
      </c>
      <c r="H24" s="16">
        <f t="shared" si="2"/>
        <v>27.2</v>
      </c>
      <c r="I24" s="16">
        <f t="shared" si="3"/>
        <v>75.2</v>
      </c>
      <c r="J24" s="12">
        <f>RANK(I24,$I$3:$I$101)</f>
        <v>22</v>
      </c>
      <c r="K24" s="19"/>
    </row>
    <row r="25" s="1" customFormat="1" ht="28" customHeight="1" spans="1:11">
      <c r="A25" s="12">
        <f t="shared" si="0"/>
        <v>23</v>
      </c>
      <c r="B25" s="13" t="s">
        <v>8</v>
      </c>
      <c r="C25" s="13" t="s">
        <v>87</v>
      </c>
      <c r="D25" s="13" t="s">
        <v>88</v>
      </c>
      <c r="E25" s="17">
        <v>73.85</v>
      </c>
      <c r="F25" s="13">
        <f t="shared" si="1"/>
        <v>44.31</v>
      </c>
      <c r="G25" s="14">
        <f>VLOOKUP(D25,面试成绩汇总表!D31:F125,3,0)</f>
        <v>76.67</v>
      </c>
      <c r="H25" s="16">
        <f t="shared" si="2"/>
        <v>30.668</v>
      </c>
      <c r="I25" s="16">
        <f t="shared" si="3"/>
        <v>74.978</v>
      </c>
      <c r="J25" s="12">
        <f>RANK(I25,$I$3:$I$101)</f>
        <v>23</v>
      </c>
      <c r="K25" s="19"/>
    </row>
    <row r="26" s="1" customFormat="1" ht="28" customHeight="1" spans="1:11">
      <c r="A26" s="12">
        <f t="shared" si="0"/>
        <v>24</v>
      </c>
      <c r="B26" s="13" t="s">
        <v>8</v>
      </c>
      <c r="C26" s="13" t="s">
        <v>57</v>
      </c>
      <c r="D26" s="13" t="s">
        <v>58</v>
      </c>
      <c r="E26" s="13">
        <v>82.7</v>
      </c>
      <c r="F26" s="13">
        <f t="shared" si="1"/>
        <v>49.62</v>
      </c>
      <c r="G26" s="14">
        <f>VLOOKUP(D26,面试成绩汇总表!D21:F115,3,0)</f>
        <v>63</v>
      </c>
      <c r="H26" s="16">
        <f t="shared" si="2"/>
        <v>25.2</v>
      </c>
      <c r="I26" s="16">
        <f t="shared" si="3"/>
        <v>74.82</v>
      </c>
      <c r="J26" s="12">
        <f>RANK(I26,$I$3:$I$101)</f>
        <v>24</v>
      </c>
      <c r="K26" s="19"/>
    </row>
    <row r="27" s="1" customFormat="1" ht="28" customHeight="1" spans="1:11">
      <c r="A27" s="12">
        <f t="shared" si="0"/>
        <v>25</v>
      </c>
      <c r="B27" s="13" t="s">
        <v>8</v>
      </c>
      <c r="C27" s="13" t="s">
        <v>104</v>
      </c>
      <c r="D27" s="13" t="s">
        <v>105</v>
      </c>
      <c r="E27" s="17">
        <v>70.7</v>
      </c>
      <c r="F27" s="13">
        <f t="shared" si="1"/>
        <v>42.42</v>
      </c>
      <c r="G27" s="14">
        <f>VLOOKUP(D27,面试成绩汇总表!D37:F131,3,0)</f>
        <v>81</v>
      </c>
      <c r="H27" s="16">
        <f t="shared" si="2"/>
        <v>32.4</v>
      </c>
      <c r="I27" s="16">
        <f t="shared" si="3"/>
        <v>74.82</v>
      </c>
      <c r="J27" s="12">
        <f>RANK(I27,$I$3:$I$101)</f>
        <v>24</v>
      </c>
      <c r="K27" s="19"/>
    </row>
    <row r="28" s="1" customFormat="1" ht="28" customHeight="1" spans="1:11">
      <c r="A28" s="12">
        <f t="shared" si="0"/>
        <v>26</v>
      </c>
      <c r="B28" s="13" t="s">
        <v>8</v>
      </c>
      <c r="C28" s="13" t="s">
        <v>51</v>
      </c>
      <c r="D28" s="13" t="s">
        <v>52</v>
      </c>
      <c r="E28" s="13">
        <v>83.65</v>
      </c>
      <c r="F28" s="13">
        <f t="shared" si="1"/>
        <v>50.19</v>
      </c>
      <c r="G28" s="14">
        <f>VLOOKUP(D28,面试成绩汇总表!D19:F113,3,0)</f>
        <v>61</v>
      </c>
      <c r="H28" s="16">
        <f t="shared" si="2"/>
        <v>24.4</v>
      </c>
      <c r="I28" s="16">
        <f t="shared" si="3"/>
        <v>74.59</v>
      </c>
      <c r="J28" s="12">
        <f>RANK(I28,$I$3:$I$101)</f>
        <v>26</v>
      </c>
      <c r="K28" s="19"/>
    </row>
    <row r="29" s="1" customFormat="1" ht="28" customHeight="1" spans="1:11">
      <c r="A29" s="12">
        <f t="shared" si="0"/>
        <v>27</v>
      </c>
      <c r="B29" s="13" t="s">
        <v>8</v>
      </c>
      <c r="C29" s="13" t="s">
        <v>54</v>
      </c>
      <c r="D29" s="13" t="s">
        <v>55</v>
      </c>
      <c r="E29" s="13">
        <v>83.2</v>
      </c>
      <c r="F29" s="13">
        <f t="shared" si="1"/>
        <v>49.92</v>
      </c>
      <c r="G29" s="14">
        <f>VLOOKUP(D29,面试成绩汇总表!D20:F114,3,0)</f>
        <v>60</v>
      </c>
      <c r="H29" s="16">
        <f t="shared" si="2"/>
        <v>24</v>
      </c>
      <c r="I29" s="16">
        <f t="shared" si="3"/>
        <v>73.92</v>
      </c>
      <c r="J29" s="12">
        <f>RANK(I29,$I$3:$I$101)</f>
        <v>27</v>
      </c>
      <c r="K29" s="19"/>
    </row>
    <row r="30" ht="28" customHeight="1" spans="1:11">
      <c r="A30" s="12">
        <f t="shared" si="0"/>
        <v>28</v>
      </c>
      <c r="B30" s="13" t="s">
        <v>8</v>
      </c>
      <c r="C30" s="13" t="s">
        <v>66</v>
      </c>
      <c r="D30" s="13" t="s">
        <v>67</v>
      </c>
      <c r="E30" s="13">
        <v>81.35</v>
      </c>
      <c r="F30" s="13">
        <f t="shared" si="1"/>
        <v>48.81</v>
      </c>
      <c r="G30" s="14">
        <f>VLOOKUP(D30,面试成绩汇总表!D24:F118,3,0)</f>
        <v>62.33</v>
      </c>
      <c r="H30" s="16">
        <f t="shared" si="2"/>
        <v>24.932</v>
      </c>
      <c r="I30" s="16">
        <f t="shared" si="3"/>
        <v>73.742</v>
      </c>
      <c r="J30" s="12">
        <f>RANK(I30,$I$3:$I$101)</f>
        <v>28</v>
      </c>
      <c r="K30" s="19"/>
    </row>
    <row r="31" s="1" customFormat="1" ht="28" customHeight="1" spans="1:11">
      <c r="A31" s="12">
        <f t="shared" si="0"/>
        <v>29</v>
      </c>
      <c r="B31" s="13" t="s">
        <v>8</v>
      </c>
      <c r="C31" s="13" t="s">
        <v>99</v>
      </c>
      <c r="D31" s="13" t="s">
        <v>100</v>
      </c>
      <c r="E31" s="17">
        <v>71.45</v>
      </c>
      <c r="F31" s="13">
        <f t="shared" si="1"/>
        <v>42.87</v>
      </c>
      <c r="G31" s="14">
        <f>VLOOKUP(D31,面试成绩汇总表!D35:F129,3,0)</f>
        <v>75.67</v>
      </c>
      <c r="H31" s="16">
        <f t="shared" si="2"/>
        <v>30.268</v>
      </c>
      <c r="I31" s="16">
        <f t="shared" si="3"/>
        <v>73.138</v>
      </c>
      <c r="J31" s="12">
        <f>RANK(I31,$I$3:$I$101)</f>
        <v>29</v>
      </c>
      <c r="K31" s="19"/>
    </row>
    <row r="32" ht="28" customHeight="1" spans="1:11">
      <c r="A32" s="12">
        <f t="shared" si="0"/>
        <v>30</v>
      </c>
      <c r="B32" s="13" t="s">
        <v>8</v>
      </c>
      <c r="C32" s="13" t="s">
        <v>72</v>
      </c>
      <c r="D32" s="13" t="s">
        <v>73</v>
      </c>
      <c r="E32" s="17">
        <v>80.75</v>
      </c>
      <c r="F32" s="13">
        <f t="shared" si="1"/>
        <v>48.45</v>
      </c>
      <c r="G32" s="14">
        <f>VLOOKUP(D32,面试成绩汇总表!D26:F120,3,0)</f>
        <v>61.33</v>
      </c>
      <c r="H32" s="16">
        <f t="shared" si="2"/>
        <v>24.532</v>
      </c>
      <c r="I32" s="16">
        <f t="shared" si="3"/>
        <v>72.982</v>
      </c>
      <c r="J32" s="12">
        <f>RANK(I32,$I$3:$I$101)</f>
        <v>30</v>
      </c>
      <c r="K32" s="19"/>
    </row>
    <row r="33" ht="28" customHeight="1" spans="1:11">
      <c r="A33" s="12">
        <f t="shared" si="0"/>
        <v>31</v>
      </c>
      <c r="B33" s="13" t="s">
        <v>8</v>
      </c>
      <c r="C33" s="13" t="s">
        <v>93</v>
      </c>
      <c r="D33" s="13" t="s">
        <v>94</v>
      </c>
      <c r="E33" s="17">
        <v>71.6</v>
      </c>
      <c r="F33" s="13">
        <f t="shared" si="1"/>
        <v>42.96</v>
      </c>
      <c r="G33" s="14">
        <f>VLOOKUP(D33,面试成绩汇总表!D33:F127,3,0)</f>
        <v>71.67</v>
      </c>
      <c r="H33" s="16">
        <f t="shared" si="2"/>
        <v>28.668</v>
      </c>
      <c r="I33" s="16">
        <f t="shared" si="3"/>
        <v>71.628</v>
      </c>
      <c r="J33" s="12">
        <f>RANK(I33,$I$3:$I$101)</f>
        <v>31</v>
      </c>
      <c r="K33" s="19"/>
    </row>
    <row r="34" ht="28" customHeight="1" spans="1:11">
      <c r="A34" s="12">
        <f t="shared" si="0"/>
        <v>32</v>
      </c>
      <c r="B34" s="13" t="s">
        <v>8</v>
      </c>
      <c r="C34" s="13" t="s">
        <v>184</v>
      </c>
      <c r="D34" s="13" t="s">
        <v>185</v>
      </c>
      <c r="E34" s="17">
        <v>63.1</v>
      </c>
      <c r="F34" s="13">
        <f t="shared" si="1"/>
        <v>37.86</v>
      </c>
      <c r="G34" s="14">
        <f>VLOOKUP(D34,面试成绩汇总表!D69:F163,3,0)</f>
        <v>83.67</v>
      </c>
      <c r="H34" s="16">
        <f t="shared" si="2"/>
        <v>33.468</v>
      </c>
      <c r="I34" s="16">
        <f t="shared" si="3"/>
        <v>71.328</v>
      </c>
      <c r="J34" s="12">
        <f>RANK(I34,$I$3:$I$101)</f>
        <v>32</v>
      </c>
      <c r="K34" s="19"/>
    </row>
    <row r="35" ht="28" customHeight="1" spans="1:11">
      <c r="A35" s="12">
        <f t="shared" si="0"/>
        <v>33</v>
      </c>
      <c r="B35" s="13" t="s">
        <v>8</v>
      </c>
      <c r="C35" s="13" t="s">
        <v>96</v>
      </c>
      <c r="D35" s="13" t="s">
        <v>97</v>
      </c>
      <c r="E35" s="17">
        <v>71.55</v>
      </c>
      <c r="F35" s="13">
        <f t="shared" si="1"/>
        <v>42.93</v>
      </c>
      <c r="G35" s="14">
        <f>VLOOKUP(D35,面试成绩汇总表!D34:F128,3,0)</f>
        <v>70.33</v>
      </c>
      <c r="H35" s="16">
        <f t="shared" si="2"/>
        <v>28.132</v>
      </c>
      <c r="I35" s="16">
        <f t="shared" si="3"/>
        <v>71.062</v>
      </c>
      <c r="J35" s="12">
        <f>RANK(I35,$I$3:$I$101)</f>
        <v>33</v>
      </c>
      <c r="K35" s="19"/>
    </row>
    <row r="36" ht="28" customHeight="1" spans="1:11">
      <c r="A36" s="12">
        <f t="shared" si="0"/>
        <v>34</v>
      </c>
      <c r="B36" s="13" t="s">
        <v>8</v>
      </c>
      <c r="C36" s="13" t="s">
        <v>107</v>
      </c>
      <c r="D36" s="13" t="s">
        <v>108</v>
      </c>
      <c r="E36" s="17">
        <v>70.2</v>
      </c>
      <c r="F36" s="13">
        <f t="shared" si="1"/>
        <v>42.12</v>
      </c>
      <c r="G36" s="14">
        <f>VLOOKUP(D36,面试成绩汇总表!D38:F132,3,0)</f>
        <v>71.67</v>
      </c>
      <c r="H36" s="16">
        <f t="shared" si="2"/>
        <v>28.668</v>
      </c>
      <c r="I36" s="16">
        <f t="shared" si="3"/>
        <v>70.788</v>
      </c>
      <c r="J36" s="12">
        <f>RANK(I36,$I$3:$I$101)</f>
        <v>34</v>
      </c>
      <c r="K36" s="19"/>
    </row>
    <row r="37" ht="28" customHeight="1" spans="1:11">
      <c r="A37" s="12">
        <f t="shared" si="0"/>
        <v>35</v>
      </c>
      <c r="B37" s="13" t="s">
        <v>8</v>
      </c>
      <c r="C37" s="13" t="s">
        <v>90</v>
      </c>
      <c r="D37" s="13" t="s">
        <v>91</v>
      </c>
      <c r="E37" s="17">
        <v>72.7</v>
      </c>
      <c r="F37" s="13">
        <f t="shared" si="1"/>
        <v>43.62</v>
      </c>
      <c r="G37" s="14">
        <f>VLOOKUP(D37,面试成绩汇总表!D32:F126,3,0)</f>
        <v>67.67</v>
      </c>
      <c r="H37" s="16">
        <f t="shared" si="2"/>
        <v>27.068</v>
      </c>
      <c r="I37" s="16">
        <f t="shared" si="3"/>
        <v>70.688</v>
      </c>
      <c r="J37" s="12">
        <f>RANK(I37,$I$3:$I$101)</f>
        <v>35</v>
      </c>
      <c r="K37" s="19"/>
    </row>
    <row r="38" ht="28" customHeight="1" spans="1:11">
      <c r="A38" s="12">
        <f t="shared" si="0"/>
        <v>36</v>
      </c>
      <c r="B38" s="13" t="s">
        <v>8</v>
      </c>
      <c r="C38" s="13" t="s">
        <v>110</v>
      </c>
      <c r="D38" s="13" t="s">
        <v>111</v>
      </c>
      <c r="E38" s="17">
        <v>70.2</v>
      </c>
      <c r="F38" s="13">
        <f t="shared" si="1"/>
        <v>42.12</v>
      </c>
      <c r="G38" s="14">
        <f>VLOOKUP(D38,面试成绩汇总表!D39:F133,3,0)</f>
        <v>71</v>
      </c>
      <c r="H38" s="16">
        <f t="shared" si="2"/>
        <v>28.4</v>
      </c>
      <c r="I38" s="16">
        <f t="shared" si="3"/>
        <v>70.52</v>
      </c>
      <c r="J38" s="12">
        <f>RANK(I38,$I$3:$I$101)</f>
        <v>36</v>
      </c>
      <c r="K38" s="19"/>
    </row>
    <row r="39" ht="28" customHeight="1" spans="1:11">
      <c r="A39" s="12">
        <f t="shared" si="0"/>
        <v>37</v>
      </c>
      <c r="B39" s="13" t="s">
        <v>8</v>
      </c>
      <c r="C39" s="13" t="s">
        <v>148</v>
      </c>
      <c r="D39" s="13" t="s">
        <v>149</v>
      </c>
      <c r="E39" s="17">
        <v>65.6</v>
      </c>
      <c r="F39" s="13">
        <f t="shared" si="1"/>
        <v>39.36</v>
      </c>
      <c r="G39" s="14">
        <f>VLOOKUP(D39,面试成绩汇总表!D55:F149,3,0)</f>
        <v>74</v>
      </c>
      <c r="H39" s="16">
        <f t="shared" si="2"/>
        <v>29.6</v>
      </c>
      <c r="I39" s="16">
        <f t="shared" si="3"/>
        <v>68.96</v>
      </c>
      <c r="J39" s="12">
        <f>RANK(I39,$I$3:$I$101)</f>
        <v>37</v>
      </c>
      <c r="K39" s="19"/>
    </row>
    <row r="40" ht="28" customHeight="1" spans="1:11">
      <c r="A40" s="12">
        <f t="shared" si="0"/>
        <v>38</v>
      </c>
      <c r="B40" s="13" t="s">
        <v>8</v>
      </c>
      <c r="C40" s="13" t="s">
        <v>122</v>
      </c>
      <c r="D40" s="13" t="s">
        <v>123</v>
      </c>
      <c r="E40" s="17">
        <v>68.8</v>
      </c>
      <c r="F40" s="13">
        <f t="shared" si="1"/>
        <v>41.28</v>
      </c>
      <c r="G40" s="14">
        <f>VLOOKUP(D40,面试成绩汇总表!D44:F138,3,0)</f>
        <v>69</v>
      </c>
      <c r="H40" s="16">
        <f t="shared" si="2"/>
        <v>27.6</v>
      </c>
      <c r="I40" s="16">
        <f t="shared" si="3"/>
        <v>68.88</v>
      </c>
      <c r="J40" s="12">
        <f>RANK(I40,$I$3:$I$101)</f>
        <v>38</v>
      </c>
      <c r="K40" s="19"/>
    </row>
    <row r="41" ht="28" customHeight="1" spans="1:11">
      <c r="A41" s="12">
        <f t="shared" si="0"/>
        <v>39</v>
      </c>
      <c r="B41" s="13" t="s">
        <v>8</v>
      </c>
      <c r="C41" s="13" t="s">
        <v>157</v>
      </c>
      <c r="D41" s="13" t="s">
        <v>158</v>
      </c>
      <c r="E41" s="17">
        <v>64.75</v>
      </c>
      <c r="F41" s="13">
        <f t="shared" si="1"/>
        <v>38.85</v>
      </c>
      <c r="G41" s="14">
        <f>VLOOKUP(D41,面试成绩汇总表!D58:F152,3,0)</f>
        <v>75</v>
      </c>
      <c r="H41" s="16">
        <f t="shared" si="2"/>
        <v>30</v>
      </c>
      <c r="I41" s="16">
        <f t="shared" si="3"/>
        <v>68.85</v>
      </c>
      <c r="J41" s="12">
        <f>RANK(I41,$I$3:$I$101)</f>
        <v>39</v>
      </c>
      <c r="K41" s="19"/>
    </row>
    <row r="42" ht="28" customHeight="1" spans="1:11">
      <c r="A42" s="12">
        <f t="shared" si="0"/>
        <v>40</v>
      </c>
      <c r="B42" s="13" t="s">
        <v>8</v>
      </c>
      <c r="C42" s="13" t="s">
        <v>113</v>
      </c>
      <c r="D42" s="13" t="s">
        <v>114</v>
      </c>
      <c r="E42" s="17">
        <v>70.05</v>
      </c>
      <c r="F42" s="13">
        <f t="shared" si="1"/>
        <v>42.03</v>
      </c>
      <c r="G42" s="14">
        <f>VLOOKUP(D42,面试成绩汇总表!D40:F134,3,0)</f>
        <v>67</v>
      </c>
      <c r="H42" s="16">
        <f t="shared" si="2"/>
        <v>26.8</v>
      </c>
      <c r="I42" s="16">
        <f t="shared" si="3"/>
        <v>68.83</v>
      </c>
      <c r="J42" s="12">
        <f>RANK(I42,$I$3:$I$101)</f>
        <v>40</v>
      </c>
      <c r="K42" s="19"/>
    </row>
    <row r="43" ht="28" customHeight="1" spans="1:11">
      <c r="A43" s="12">
        <f t="shared" si="0"/>
        <v>41</v>
      </c>
      <c r="B43" s="13" t="s">
        <v>8</v>
      </c>
      <c r="C43" s="13" t="s">
        <v>138</v>
      </c>
      <c r="D43" s="13" t="s">
        <v>139</v>
      </c>
      <c r="E43" s="17">
        <v>66.5</v>
      </c>
      <c r="F43" s="13">
        <f t="shared" si="1"/>
        <v>39.9</v>
      </c>
      <c r="G43" s="14">
        <f>VLOOKUP(D43,面试成绩汇总表!D51:F145,3,0)</f>
        <v>72</v>
      </c>
      <c r="H43" s="16">
        <f t="shared" si="2"/>
        <v>28.8</v>
      </c>
      <c r="I43" s="16">
        <f t="shared" si="3"/>
        <v>68.7</v>
      </c>
      <c r="J43" s="12">
        <f>RANK(I43,$I$3:$I$101)</f>
        <v>41</v>
      </c>
      <c r="K43" s="19"/>
    </row>
    <row r="44" ht="28" customHeight="1" spans="1:11">
      <c r="A44" s="12">
        <f t="shared" si="0"/>
        <v>42</v>
      </c>
      <c r="B44" s="13" t="s">
        <v>8</v>
      </c>
      <c r="C44" s="13" t="s">
        <v>141</v>
      </c>
      <c r="D44" s="13" t="s">
        <v>142</v>
      </c>
      <c r="E44" s="17">
        <v>66.25</v>
      </c>
      <c r="F44" s="13">
        <f t="shared" si="1"/>
        <v>39.75</v>
      </c>
      <c r="G44" s="14">
        <f>VLOOKUP(D44,面试成绩汇总表!D52:F146,3,0)</f>
        <v>72.33</v>
      </c>
      <c r="H44" s="16">
        <f t="shared" si="2"/>
        <v>28.932</v>
      </c>
      <c r="I44" s="16">
        <f t="shared" si="3"/>
        <v>68.682</v>
      </c>
      <c r="J44" s="12">
        <f>RANK(I44,$I$3:$I$101)</f>
        <v>42</v>
      </c>
      <c r="K44" s="19"/>
    </row>
    <row r="45" ht="28" customHeight="1" spans="1:11">
      <c r="A45" s="12">
        <f t="shared" si="0"/>
        <v>43</v>
      </c>
      <c r="B45" s="13" t="s">
        <v>8</v>
      </c>
      <c r="C45" s="13" t="s">
        <v>131</v>
      </c>
      <c r="D45" s="13" t="s">
        <v>132</v>
      </c>
      <c r="E45" s="17">
        <v>67.45</v>
      </c>
      <c r="F45" s="13">
        <f t="shared" si="1"/>
        <v>40.47</v>
      </c>
      <c r="G45" s="14">
        <f>VLOOKUP(D45,面试成绩汇总表!D48:F142,3,0)</f>
        <v>69.67</v>
      </c>
      <c r="H45" s="16">
        <f t="shared" si="2"/>
        <v>27.868</v>
      </c>
      <c r="I45" s="16">
        <f t="shared" si="3"/>
        <v>68.338</v>
      </c>
      <c r="J45" s="12">
        <f>RANK(I45,$I$3:$I$101)</f>
        <v>43</v>
      </c>
      <c r="K45" s="19"/>
    </row>
    <row r="46" ht="28" customHeight="1" spans="1:11">
      <c r="A46" s="12">
        <f t="shared" si="0"/>
        <v>44</v>
      </c>
      <c r="B46" s="13" t="s">
        <v>8</v>
      </c>
      <c r="C46" s="13" t="s">
        <v>173</v>
      </c>
      <c r="D46" s="13" t="s">
        <v>174</v>
      </c>
      <c r="E46" s="17">
        <v>63.55</v>
      </c>
      <c r="F46" s="13">
        <f t="shared" si="1"/>
        <v>38.13</v>
      </c>
      <c r="G46" s="14">
        <f>VLOOKUP(D46,面试成绩汇总表!D64:F158,3,0)</f>
        <v>72.33</v>
      </c>
      <c r="H46" s="16">
        <f t="shared" si="2"/>
        <v>28.932</v>
      </c>
      <c r="I46" s="16">
        <f t="shared" si="3"/>
        <v>67.062</v>
      </c>
      <c r="J46" s="12">
        <f>RANK(I46,$I$3:$I$101)</f>
        <v>44</v>
      </c>
      <c r="K46" s="19"/>
    </row>
    <row r="47" ht="28" customHeight="1" spans="1:11">
      <c r="A47" s="12">
        <f t="shared" si="0"/>
        <v>45</v>
      </c>
      <c r="B47" s="13" t="s">
        <v>8</v>
      </c>
      <c r="C47" s="13" t="s">
        <v>208</v>
      </c>
      <c r="D47" s="13" t="s">
        <v>209</v>
      </c>
      <c r="E47" s="17">
        <v>61.25</v>
      </c>
      <c r="F47" s="13">
        <f t="shared" si="1"/>
        <v>36.75</v>
      </c>
      <c r="G47" s="14">
        <f>VLOOKUP(D47,面试成绩汇总表!D79:F173,3,0)</f>
        <v>74.67</v>
      </c>
      <c r="H47" s="16">
        <f t="shared" si="2"/>
        <v>29.868</v>
      </c>
      <c r="I47" s="16">
        <f t="shared" si="3"/>
        <v>66.618</v>
      </c>
      <c r="J47" s="12">
        <f>RANK(I47,$I$3:$I$101)</f>
        <v>45</v>
      </c>
      <c r="K47" s="19"/>
    </row>
    <row r="48" ht="28" customHeight="1" spans="1:11">
      <c r="A48" s="12">
        <f t="shared" si="0"/>
        <v>46</v>
      </c>
      <c r="B48" s="13" t="s">
        <v>8</v>
      </c>
      <c r="C48" s="13" t="s">
        <v>187</v>
      </c>
      <c r="D48" s="13" t="s">
        <v>188</v>
      </c>
      <c r="E48" s="17">
        <v>63</v>
      </c>
      <c r="F48" s="13">
        <f t="shared" si="1"/>
        <v>37.8</v>
      </c>
      <c r="G48" s="14">
        <f>VLOOKUP(D48,面试成绩汇总表!D70:F164,3,0)</f>
        <v>70.67</v>
      </c>
      <c r="H48" s="16">
        <f t="shared" si="2"/>
        <v>28.268</v>
      </c>
      <c r="I48" s="16">
        <f t="shared" si="3"/>
        <v>66.068</v>
      </c>
      <c r="J48" s="12">
        <f>RANK(I48,$I$3:$I$101)</f>
        <v>46</v>
      </c>
      <c r="K48" s="19"/>
    </row>
    <row r="49" ht="28" customHeight="1" spans="1:11">
      <c r="A49" s="12">
        <f t="shared" si="0"/>
        <v>47</v>
      </c>
      <c r="B49" s="13" t="s">
        <v>8</v>
      </c>
      <c r="C49" s="13" t="s">
        <v>160</v>
      </c>
      <c r="D49" s="13" t="s">
        <v>161</v>
      </c>
      <c r="E49" s="17">
        <v>64.65</v>
      </c>
      <c r="F49" s="13">
        <f t="shared" si="1"/>
        <v>38.79</v>
      </c>
      <c r="G49" s="14">
        <f>VLOOKUP(D49,面试成绩汇总表!D59:F153,3,0)</f>
        <v>67.67</v>
      </c>
      <c r="H49" s="16">
        <f t="shared" si="2"/>
        <v>27.068</v>
      </c>
      <c r="I49" s="16">
        <f t="shared" si="3"/>
        <v>65.858</v>
      </c>
      <c r="J49" s="12">
        <f>RANK(I49,$I$3:$I$101)</f>
        <v>47</v>
      </c>
      <c r="K49" s="19"/>
    </row>
    <row r="50" ht="28" customHeight="1" spans="1:11">
      <c r="A50" s="12">
        <f t="shared" si="0"/>
        <v>48</v>
      </c>
      <c r="B50" s="13" t="s">
        <v>8</v>
      </c>
      <c r="C50" s="13" t="s">
        <v>213</v>
      </c>
      <c r="D50" s="13" t="s">
        <v>214</v>
      </c>
      <c r="E50" s="17">
        <v>61.2</v>
      </c>
      <c r="F50" s="13">
        <f t="shared" si="1"/>
        <v>36.72</v>
      </c>
      <c r="G50" s="14">
        <f>VLOOKUP(D50,面试成绩汇总表!D81:F175,3,0)</f>
        <v>72.67</v>
      </c>
      <c r="H50" s="16">
        <f t="shared" si="2"/>
        <v>29.068</v>
      </c>
      <c r="I50" s="16">
        <f t="shared" si="3"/>
        <v>65.788</v>
      </c>
      <c r="J50" s="12">
        <f>RANK(I50,$I$3:$I$101)</f>
        <v>48</v>
      </c>
      <c r="K50" s="19"/>
    </row>
    <row r="51" ht="28" customHeight="1" spans="1:11">
      <c r="A51" s="12">
        <f t="shared" si="0"/>
        <v>49</v>
      </c>
      <c r="B51" s="13" t="s">
        <v>8</v>
      </c>
      <c r="C51" s="13" t="s">
        <v>165</v>
      </c>
      <c r="D51" s="13" t="s">
        <v>166</v>
      </c>
      <c r="E51" s="17">
        <v>64.3</v>
      </c>
      <c r="F51" s="13">
        <f t="shared" si="1"/>
        <v>38.58</v>
      </c>
      <c r="G51" s="14">
        <f>VLOOKUP(D51,面试成绩汇总表!D61:F155,3,0)</f>
        <v>68</v>
      </c>
      <c r="H51" s="16">
        <f t="shared" si="2"/>
        <v>27.2</v>
      </c>
      <c r="I51" s="16">
        <f t="shared" si="3"/>
        <v>65.78</v>
      </c>
      <c r="J51" s="12">
        <f>RANK(I51,$I$3:$I$101)</f>
        <v>49</v>
      </c>
      <c r="K51" s="19"/>
    </row>
    <row r="52" ht="28" customHeight="1" spans="1:11">
      <c r="A52" s="12">
        <f t="shared" si="0"/>
        <v>50</v>
      </c>
      <c r="B52" s="13" t="s">
        <v>8</v>
      </c>
      <c r="C52" s="13" t="s">
        <v>151</v>
      </c>
      <c r="D52" s="13" t="s">
        <v>152</v>
      </c>
      <c r="E52" s="17">
        <v>65.05</v>
      </c>
      <c r="F52" s="13">
        <f t="shared" si="1"/>
        <v>39.03</v>
      </c>
      <c r="G52" s="14">
        <f>VLOOKUP(D52,面试成绩汇总表!D56:F150,3,0)</f>
        <v>66.33</v>
      </c>
      <c r="H52" s="16">
        <f t="shared" si="2"/>
        <v>26.532</v>
      </c>
      <c r="I52" s="16">
        <f t="shared" si="3"/>
        <v>65.562</v>
      </c>
      <c r="J52" s="12">
        <f>RANK(I52,$I$3:$I$101)</f>
        <v>50</v>
      </c>
      <c r="K52" s="19"/>
    </row>
    <row r="53" ht="28" customHeight="1" spans="1:11">
      <c r="A53" s="12">
        <f t="shared" si="0"/>
        <v>51</v>
      </c>
      <c r="B53" s="13" t="s">
        <v>8</v>
      </c>
      <c r="C53" s="13" t="s">
        <v>237</v>
      </c>
      <c r="D53" s="13" t="s">
        <v>238</v>
      </c>
      <c r="E53" s="17">
        <v>59.7</v>
      </c>
      <c r="F53" s="13">
        <f t="shared" si="1"/>
        <v>35.82</v>
      </c>
      <c r="G53" s="14">
        <f>VLOOKUP(D53,面试成绩汇总表!D92:F186,3,0)</f>
        <v>74</v>
      </c>
      <c r="H53" s="16">
        <f t="shared" si="2"/>
        <v>29.6</v>
      </c>
      <c r="I53" s="16">
        <f t="shared" si="3"/>
        <v>65.42</v>
      </c>
      <c r="J53" s="12">
        <f>RANK(I53,$I$3:$I$101)</f>
        <v>51</v>
      </c>
      <c r="K53" s="19"/>
    </row>
    <row r="54" ht="28" customHeight="1" spans="1:11">
      <c r="A54" s="12">
        <f t="shared" si="0"/>
        <v>52</v>
      </c>
      <c r="B54" s="13" t="s">
        <v>8</v>
      </c>
      <c r="C54" s="13" t="s">
        <v>170</v>
      </c>
      <c r="D54" s="13" t="s">
        <v>171</v>
      </c>
      <c r="E54" s="17">
        <v>64.2</v>
      </c>
      <c r="F54" s="13">
        <f t="shared" si="1"/>
        <v>38.52</v>
      </c>
      <c r="G54" s="14">
        <f>VLOOKUP(D54,面试成绩汇总表!D63:F157,3,0)</f>
        <v>67</v>
      </c>
      <c r="H54" s="16">
        <f t="shared" si="2"/>
        <v>26.8</v>
      </c>
      <c r="I54" s="16">
        <f t="shared" si="3"/>
        <v>65.32</v>
      </c>
      <c r="J54" s="12">
        <f>RANK(I54,$I$3:$I$101)</f>
        <v>52</v>
      </c>
      <c r="K54" s="19"/>
    </row>
    <row r="55" ht="28" customHeight="1" spans="1:11">
      <c r="A55" s="12">
        <f t="shared" si="0"/>
        <v>53</v>
      </c>
      <c r="B55" s="13" t="s">
        <v>8</v>
      </c>
      <c r="C55" s="13" t="s">
        <v>198</v>
      </c>
      <c r="D55" s="13" t="s">
        <v>199</v>
      </c>
      <c r="E55" s="17">
        <v>62</v>
      </c>
      <c r="F55" s="13">
        <f t="shared" si="1"/>
        <v>37.2</v>
      </c>
      <c r="G55" s="14">
        <f>VLOOKUP(D55,面试成绩汇总表!D75:F169,3,0)</f>
        <v>70</v>
      </c>
      <c r="H55" s="16">
        <f t="shared" si="2"/>
        <v>28</v>
      </c>
      <c r="I55" s="16">
        <f t="shared" si="3"/>
        <v>65.2</v>
      </c>
      <c r="J55" s="12">
        <f>RANK(I55,$I$3:$I$101)</f>
        <v>53</v>
      </c>
      <c r="K55" s="19"/>
    </row>
    <row r="56" ht="28" customHeight="1" spans="1:11">
      <c r="A56" s="12">
        <f t="shared" si="0"/>
        <v>54</v>
      </c>
      <c r="B56" s="13" t="s">
        <v>8</v>
      </c>
      <c r="C56" s="13" t="s">
        <v>205</v>
      </c>
      <c r="D56" s="13" t="s">
        <v>206</v>
      </c>
      <c r="E56" s="17">
        <v>61.5</v>
      </c>
      <c r="F56" s="13">
        <f t="shared" si="1"/>
        <v>36.9</v>
      </c>
      <c r="G56" s="14">
        <f>VLOOKUP(D56,面试成绩汇总表!D78:F172,3,0)</f>
        <v>70.67</v>
      </c>
      <c r="H56" s="16">
        <f t="shared" si="2"/>
        <v>28.268</v>
      </c>
      <c r="I56" s="16">
        <f t="shared" si="3"/>
        <v>65.168</v>
      </c>
      <c r="J56" s="12">
        <f>RANK(I56,$I$3:$I$101)</f>
        <v>54</v>
      </c>
      <c r="K56" s="19"/>
    </row>
    <row r="57" ht="28" customHeight="1" spans="1:11">
      <c r="A57" s="12">
        <f t="shared" si="0"/>
        <v>55</v>
      </c>
      <c r="B57" s="13" t="s">
        <v>8</v>
      </c>
      <c r="C57" s="13" t="s">
        <v>154</v>
      </c>
      <c r="D57" s="13" t="s">
        <v>155</v>
      </c>
      <c r="E57" s="17">
        <v>64.95</v>
      </c>
      <c r="F57" s="13">
        <f t="shared" si="1"/>
        <v>38.97</v>
      </c>
      <c r="G57" s="14">
        <f>VLOOKUP(D57,面试成绩汇总表!D57:F151,3,0)</f>
        <v>64</v>
      </c>
      <c r="H57" s="16">
        <f t="shared" si="2"/>
        <v>25.6</v>
      </c>
      <c r="I57" s="16">
        <f t="shared" si="3"/>
        <v>64.57</v>
      </c>
      <c r="J57" s="12">
        <f>RANK(I57,$I$3:$I$101)</f>
        <v>55</v>
      </c>
      <c r="K57" s="19"/>
    </row>
    <row r="58" ht="28" customHeight="1" spans="1:11">
      <c r="A58" s="12">
        <f t="shared" si="0"/>
        <v>56</v>
      </c>
      <c r="B58" s="13" t="s">
        <v>8</v>
      </c>
      <c r="C58" s="13" t="s">
        <v>259</v>
      </c>
      <c r="D58" s="13" t="s">
        <v>260</v>
      </c>
      <c r="E58" s="17">
        <v>59.25</v>
      </c>
      <c r="F58" s="13">
        <f t="shared" si="1"/>
        <v>35.55</v>
      </c>
      <c r="G58" s="14">
        <f>VLOOKUP(D58,面试成绩汇总表!D101:F195,3,0)</f>
        <v>70.67</v>
      </c>
      <c r="H58" s="16">
        <f t="shared" si="2"/>
        <v>28.268</v>
      </c>
      <c r="I58" s="16">
        <f t="shared" si="3"/>
        <v>63.818</v>
      </c>
      <c r="J58" s="12">
        <f>RANK(I58,$I$3:$I$101)</f>
        <v>56</v>
      </c>
      <c r="K58" s="19"/>
    </row>
    <row r="59" ht="28" customHeight="1" spans="1:11">
      <c r="A59" s="12">
        <f t="shared" si="0"/>
        <v>57</v>
      </c>
      <c r="B59" s="13" t="s">
        <v>8</v>
      </c>
      <c r="C59" s="13" t="s">
        <v>242</v>
      </c>
      <c r="D59" s="13" t="s">
        <v>243</v>
      </c>
      <c r="E59" s="17">
        <v>59.65</v>
      </c>
      <c r="F59" s="13">
        <f t="shared" si="1"/>
        <v>35.79</v>
      </c>
      <c r="G59" s="14">
        <f>VLOOKUP(D59,面试成绩汇总表!D94:F188,3,0)</f>
        <v>69.67</v>
      </c>
      <c r="H59" s="16">
        <f t="shared" si="2"/>
        <v>27.868</v>
      </c>
      <c r="I59" s="16">
        <f t="shared" si="3"/>
        <v>63.658</v>
      </c>
      <c r="J59" s="12">
        <f>RANK(I59,$I$3:$I$101)</f>
        <v>57</v>
      </c>
      <c r="K59" s="19"/>
    </row>
    <row r="60" ht="28" customHeight="1" spans="1:11">
      <c r="A60" s="12">
        <f t="shared" si="0"/>
        <v>58</v>
      </c>
      <c r="B60" s="13" t="s">
        <v>8</v>
      </c>
      <c r="C60" s="13" t="s">
        <v>222</v>
      </c>
      <c r="D60" s="13" t="s">
        <v>223</v>
      </c>
      <c r="E60" s="17">
        <v>60.45</v>
      </c>
      <c r="F60" s="13">
        <f t="shared" si="1"/>
        <v>36.27</v>
      </c>
      <c r="G60" s="14">
        <f>VLOOKUP(D60,面试成绩汇总表!D85:F179,3,0)</f>
        <v>67.33</v>
      </c>
      <c r="H60" s="16">
        <f t="shared" si="2"/>
        <v>26.932</v>
      </c>
      <c r="I60" s="16">
        <f t="shared" si="3"/>
        <v>63.202</v>
      </c>
      <c r="J60" s="12">
        <f>RANK(I60,$I$3:$I$101)</f>
        <v>58</v>
      </c>
      <c r="K60" s="19"/>
    </row>
    <row r="61" ht="28" customHeight="1" spans="1:11">
      <c r="A61" s="12">
        <f t="shared" si="0"/>
        <v>59</v>
      </c>
      <c r="B61" s="13" t="s">
        <v>8</v>
      </c>
      <c r="C61" s="13" t="s">
        <v>252</v>
      </c>
      <c r="D61" s="13" t="s">
        <v>253</v>
      </c>
      <c r="E61" s="17">
        <v>59.45</v>
      </c>
      <c r="F61" s="13">
        <f>E61*0.6</f>
        <v>35.67</v>
      </c>
      <c r="G61" s="14">
        <f>VLOOKUP(D61,面试成绩汇总表!D98:F192,3,0)</f>
        <v>64.33</v>
      </c>
      <c r="H61" s="16">
        <f t="shared" si="2"/>
        <v>25.732</v>
      </c>
      <c r="I61" s="16">
        <f t="shared" si="3"/>
        <v>61.402</v>
      </c>
      <c r="J61" s="12">
        <f>RANK(I61,$I$3:$I$101)</f>
        <v>59</v>
      </c>
      <c r="K61" s="19"/>
    </row>
    <row r="62" ht="28" customHeight="1" spans="1:11">
      <c r="A62" s="12">
        <f t="shared" si="0"/>
        <v>60</v>
      </c>
      <c r="B62" s="13" t="s">
        <v>8</v>
      </c>
      <c r="C62" s="13" t="s">
        <v>247</v>
      </c>
      <c r="D62" s="13" t="s">
        <v>248</v>
      </c>
      <c r="E62" s="17">
        <v>59.6</v>
      </c>
      <c r="F62" s="13">
        <f t="shared" si="1"/>
        <v>35.76</v>
      </c>
      <c r="G62" s="14">
        <f>VLOOKUP(D62,面试成绩汇总表!D96:F190,3,0)</f>
        <v>63.33</v>
      </c>
      <c r="H62" s="16">
        <f t="shared" si="2"/>
        <v>25.332</v>
      </c>
      <c r="I62" s="16">
        <f t="shared" si="3"/>
        <v>61.092</v>
      </c>
      <c r="J62" s="12">
        <f>RANK(I62,$I$3:$I$101)</f>
        <v>60</v>
      </c>
      <c r="K62" s="19"/>
    </row>
    <row r="63" ht="28" customHeight="1" spans="1:11">
      <c r="A63" s="12">
        <f t="shared" si="0"/>
        <v>61</v>
      </c>
      <c r="B63" s="13" t="s">
        <v>8</v>
      </c>
      <c r="C63" s="13" t="s">
        <v>81</v>
      </c>
      <c r="D63" s="13" t="s">
        <v>82</v>
      </c>
      <c r="E63" s="17">
        <v>80.3</v>
      </c>
      <c r="F63" s="13">
        <f>E63*0.6</f>
        <v>48.18</v>
      </c>
      <c r="G63" s="14">
        <f>VLOOKUP(D63,面试成绩汇总表!D29:F123,3,0)</f>
        <v>0</v>
      </c>
      <c r="H63" s="16">
        <f t="shared" si="2"/>
        <v>0</v>
      </c>
      <c r="I63" s="16">
        <f t="shared" si="3"/>
        <v>48.18</v>
      </c>
      <c r="J63" s="12">
        <f>RANK(I63,$I$3:$I$101)</f>
        <v>61</v>
      </c>
      <c r="K63" s="19" t="s">
        <v>268</v>
      </c>
    </row>
    <row r="64" ht="28" customHeight="1" spans="1:11">
      <c r="A64" s="12">
        <f t="shared" si="0"/>
        <v>62</v>
      </c>
      <c r="B64" s="13" t="s">
        <v>8</v>
      </c>
      <c r="C64" s="13" t="s">
        <v>102</v>
      </c>
      <c r="D64" s="13" t="s">
        <v>103</v>
      </c>
      <c r="E64" s="17">
        <v>70.75</v>
      </c>
      <c r="F64" s="13">
        <f t="shared" si="1"/>
        <v>42.45</v>
      </c>
      <c r="G64" s="14">
        <f>VLOOKUP(D64,面试成绩汇总表!D36:F130,3,0)</f>
        <v>0</v>
      </c>
      <c r="H64" s="16">
        <f t="shared" si="2"/>
        <v>0</v>
      </c>
      <c r="I64" s="16">
        <f t="shared" si="3"/>
        <v>42.45</v>
      </c>
      <c r="J64" s="12">
        <f>RANK(I64,$I$3:$I$101)</f>
        <v>62</v>
      </c>
      <c r="K64" s="19" t="s">
        <v>268</v>
      </c>
    </row>
    <row r="65" ht="28" customHeight="1" spans="1:11">
      <c r="A65" s="12">
        <f t="shared" si="0"/>
        <v>63</v>
      </c>
      <c r="B65" s="13" t="s">
        <v>8</v>
      </c>
      <c r="C65" s="13" t="s">
        <v>116</v>
      </c>
      <c r="D65" s="13" t="s">
        <v>117</v>
      </c>
      <c r="E65" s="17">
        <v>69.9</v>
      </c>
      <c r="F65" s="13">
        <f t="shared" si="1"/>
        <v>41.94</v>
      </c>
      <c r="G65" s="14">
        <f>VLOOKUP(D65,面试成绩汇总表!D41:F135,3,0)</f>
        <v>0</v>
      </c>
      <c r="H65" s="16">
        <f t="shared" si="2"/>
        <v>0</v>
      </c>
      <c r="I65" s="16">
        <f t="shared" si="3"/>
        <v>41.94</v>
      </c>
      <c r="J65" s="12">
        <f>RANK(I65,$I$3:$I$101)</f>
        <v>63</v>
      </c>
      <c r="K65" s="19" t="s">
        <v>268</v>
      </c>
    </row>
    <row r="66" ht="28" customHeight="1" spans="1:11">
      <c r="A66" s="12">
        <f t="shared" si="0"/>
        <v>64</v>
      </c>
      <c r="B66" s="13" t="s">
        <v>8</v>
      </c>
      <c r="C66" s="13" t="s">
        <v>118</v>
      </c>
      <c r="D66" s="13" t="s">
        <v>119</v>
      </c>
      <c r="E66" s="17">
        <v>69.75</v>
      </c>
      <c r="F66" s="13">
        <f t="shared" si="1"/>
        <v>41.85</v>
      </c>
      <c r="G66" s="14">
        <f>VLOOKUP(D66,面试成绩汇总表!D42:F136,3,0)</f>
        <v>0</v>
      </c>
      <c r="H66" s="16">
        <f t="shared" si="2"/>
        <v>0</v>
      </c>
      <c r="I66" s="16">
        <f t="shared" si="3"/>
        <v>41.85</v>
      </c>
      <c r="J66" s="12">
        <f>RANK(I66,$I$3:$I$101)</f>
        <v>64</v>
      </c>
      <c r="K66" s="19" t="s">
        <v>268</v>
      </c>
    </row>
    <row r="67" ht="28" customHeight="1" spans="1:11">
      <c r="A67" s="12">
        <f t="shared" ref="A67:A101" si="4">ROW()-2</f>
        <v>65</v>
      </c>
      <c r="B67" s="13" t="s">
        <v>8</v>
      </c>
      <c r="C67" s="13" t="s">
        <v>120</v>
      </c>
      <c r="D67" s="13" t="s">
        <v>121</v>
      </c>
      <c r="E67" s="17">
        <v>69.2</v>
      </c>
      <c r="F67" s="13">
        <f t="shared" ref="F67:F101" si="5">E67*0.6</f>
        <v>41.52</v>
      </c>
      <c r="G67" s="14">
        <f>VLOOKUP(D67,面试成绩汇总表!D43:F137,3,0)</f>
        <v>0</v>
      </c>
      <c r="H67" s="16">
        <f t="shared" ref="H67:H101" si="6">G67*0.4</f>
        <v>0</v>
      </c>
      <c r="I67" s="16">
        <f t="shared" ref="I67:I101" si="7">F67+H67</f>
        <v>41.52</v>
      </c>
      <c r="J67" s="12">
        <f>RANK(I67,$I$3:$I$101)</f>
        <v>65</v>
      </c>
      <c r="K67" s="19" t="s">
        <v>268</v>
      </c>
    </row>
    <row r="68" ht="28" customHeight="1" spans="1:11">
      <c r="A68" s="12">
        <f t="shared" si="4"/>
        <v>66</v>
      </c>
      <c r="B68" s="13" t="s">
        <v>8</v>
      </c>
      <c r="C68" s="13" t="s">
        <v>125</v>
      </c>
      <c r="D68" s="13" t="s">
        <v>126</v>
      </c>
      <c r="E68" s="17">
        <v>68.7</v>
      </c>
      <c r="F68" s="13">
        <f t="shared" si="5"/>
        <v>41.22</v>
      </c>
      <c r="G68" s="14">
        <f>VLOOKUP(D68,面试成绩汇总表!D45:F139,3,0)</f>
        <v>0</v>
      </c>
      <c r="H68" s="16">
        <f t="shared" si="6"/>
        <v>0</v>
      </c>
      <c r="I68" s="16">
        <f t="shared" si="7"/>
        <v>41.22</v>
      </c>
      <c r="J68" s="12">
        <f>RANK(I68,$I$3:$I$101)</f>
        <v>66</v>
      </c>
      <c r="K68" s="19" t="s">
        <v>268</v>
      </c>
    </row>
    <row r="69" ht="28" customHeight="1" spans="1:11">
      <c r="A69" s="12">
        <f t="shared" si="4"/>
        <v>67</v>
      </c>
      <c r="B69" s="13" t="s">
        <v>8</v>
      </c>
      <c r="C69" s="13" t="s">
        <v>127</v>
      </c>
      <c r="D69" s="13" t="s">
        <v>128</v>
      </c>
      <c r="E69" s="17">
        <v>68.2</v>
      </c>
      <c r="F69" s="13">
        <f t="shared" si="5"/>
        <v>40.92</v>
      </c>
      <c r="G69" s="14">
        <f>VLOOKUP(D69,面试成绩汇总表!D46:F140,3,0)</f>
        <v>0</v>
      </c>
      <c r="H69" s="16">
        <f t="shared" si="6"/>
        <v>0</v>
      </c>
      <c r="I69" s="16">
        <f t="shared" si="7"/>
        <v>40.92</v>
      </c>
      <c r="J69" s="12">
        <f>RANK(I69,$I$3:$I$101)</f>
        <v>67</v>
      </c>
      <c r="K69" s="19" t="s">
        <v>268</v>
      </c>
    </row>
    <row r="70" ht="28" customHeight="1" spans="1:11">
      <c r="A70" s="12">
        <f t="shared" si="4"/>
        <v>68</v>
      </c>
      <c r="B70" s="13" t="s">
        <v>8</v>
      </c>
      <c r="C70" s="13" t="s">
        <v>129</v>
      </c>
      <c r="D70" s="13" t="s">
        <v>130</v>
      </c>
      <c r="E70" s="17">
        <v>67.45</v>
      </c>
      <c r="F70" s="13">
        <f t="shared" si="5"/>
        <v>40.47</v>
      </c>
      <c r="G70" s="14">
        <f>VLOOKUP(D70,面试成绩汇总表!D47:F141,3,0)</f>
        <v>0</v>
      </c>
      <c r="H70" s="16">
        <f t="shared" si="6"/>
        <v>0</v>
      </c>
      <c r="I70" s="16">
        <f t="shared" si="7"/>
        <v>40.47</v>
      </c>
      <c r="J70" s="12">
        <f>RANK(I70,$I$3:$I$101)</f>
        <v>68</v>
      </c>
      <c r="K70" s="19" t="s">
        <v>268</v>
      </c>
    </row>
    <row r="71" ht="28" customHeight="1" spans="1:11">
      <c r="A71" s="12">
        <f t="shared" si="4"/>
        <v>69</v>
      </c>
      <c r="B71" s="13" t="s">
        <v>8</v>
      </c>
      <c r="C71" s="13" t="s">
        <v>134</v>
      </c>
      <c r="D71" s="13" t="s">
        <v>135</v>
      </c>
      <c r="E71" s="17">
        <v>66.95</v>
      </c>
      <c r="F71" s="13">
        <f t="shared" si="5"/>
        <v>40.17</v>
      </c>
      <c r="G71" s="14">
        <f>VLOOKUP(D71,面试成绩汇总表!D49:F143,3,0)</f>
        <v>0</v>
      </c>
      <c r="H71" s="16">
        <f t="shared" si="6"/>
        <v>0</v>
      </c>
      <c r="I71" s="16">
        <f t="shared" si="7"/>
        <v>40.17</v>
      </c>
      <c r="J71" s="12">
        <f>RANK(I71,$I$3:$I$101)</f>
        <v>69</v>
      </c>
      <c r="K71" s="19" t="s">
        <v>268</v>
      </c>
    </row>
    <row r="72" ht="28" customHeight="1" spans="1:11">
      <c r="A72" s="12">
        <f t="shared" si="4"/>
        <v>70</v>
      </c>
      <c r="B72" s="13" t="s">
        <v>8</v>
      </c>
      <c r="C72" s="13" t="s">
        <v>136</v>
      </c>
      <c r="D72" s="13" t="s">
        <v>137</v>
      </c>
      <c r="E72" s="17">
        <v>66.7</v>
      </c>
      <c r="F72" s="13">
        <f t="shared" si="5"/>
        <v>40.02</v>
      </c>
      <c r="G72" s="14">
        <f>VLOOKUP(D72,面试成绩汇总表!D50:F144,3,0)</f>
        <v>0</v>
      </c>
      <c r="H72" s="16">
        <f t="shared" si="6"/>
        <v>0</v>
      </c>
      <c r="I72" s="16">
        <f t="shared" si="7"/>
        <v>40.02</v>
      </c>
      <c r="J72" s="12">
        <f>RANK(I72,$I$3:$I$101)</f>
        <v>70</v>
      </c>
      <c r="K72" s="19" t="s">
        <v>268</v>
      </c>
    </row>
    <row r="73" ht="28" customHeight="1" spans="1:11">
      <c r="A73" s="12">
        <f t="shared" si="4"/>
        <v>71</v>
      </c>
      <c r="B73" s="13" t="s">
        <v>8</v>
      </c>
      <c r="C73" s="13" t="s">
        <v>144</v>
      </c>
      <c r="D73" s="13" t="s">
        <v>145</v>
      </c>
      <c r="E73" s="17">
        <v>66.1</v>
      </c>
      <c r="F73" s="13">
        <f t="shared" si="5"/>
        <v>39.66</v>
      </c>
      <c r="G73" s="14">
        <f>VLOOKUP(D73,面试成绩汇总表!D53:F147,3,0)</f>
        <v>0</v>
      </c>
      <c r="H73" s="16">
        <f t="shared" si="6"/>
        <v>0</v>
      </c>
      <c r="I73" s="16">
        <f t="shared" si="7"/>
        <v>39.66</v>
      </c>
      <c r="J73" s="12">
        <f>RANK(I73,$I$3:$I$101)</f>
        <v>71</v>
      </c>
      <c r="K73" s="19" t="s">
        <v>268</v>
      </c>
    </row>
    <row r="74" ht="28" customHeight="1" spans="1:11">
      <c r="A74" s="12">
        <f t="shared" si="4"/>
        <v>72</v>
      </c>
      <c r="B74" s="13" t="s">
        <v>8</v>
      </c>
      <c r="C74" s="13" t="s">
        <v>146</v>
      </c>
      <c r="D74" s="13" t="s">
        <v>147</v>
      </c>
      <c r="E74" s="17">
        <v>65.75</v>
      </c>
      <c r="F74" s="13">
        <f t="shared" si="5"/>
        <v>39.45</v>
      </c>
      <c r="G74" s="14">
        <f>VLOOKUP(D74,面试成绩汇总表!D54:F148,3,0)</f>
        <v>0</v>
      </c>
      <c r="H74" s="16">
        <f t="shared" si="6"/>
        <v>0</v>
      </c>
      <c r="I74" s="16">
        <f t="shared" si="7"/>
        <v>39.45</v>
      </c>
      <c r="J74" s="12">
        <f>RANK(I74,$I$3:$I$101)</f>
        <v>72</v>
      </c>
      <c r="K74" s="19" t="s">
        <v>268</v>
      </c>
    </row>
    <row r="75" ht="28" customHeight="1" spans="1:11">
      <c r="A75" s="12">
        <f t="shared" si="4"/>
        <v>73</v>
      </c>
      <c r="B75" s="13" t="s">
        <v>8</v>
      </c>
      <c r="C75" s="13" t="s">
        <v>163</v>
      </c>
      <c r="D75" s="13" t="s">
        <v>164</v>
      </c>
      <c r="E75" s="17">
        <v>64.3</v>
      </c>
      <c r="F75" s="13">
        <f t="shared" si="5"/>
        <v>38.58</v>
      </c>
      <c r="G75" s="14">
        <f>VLOOKUP(D75,面试成绩汇总表!D60:F154,3,0)</f>
        <v>0</v>
      </c>
      <c r="H75" s="16">
        <f t="shared" si="6"/>
        <v>0</v>
      </c>
      <c r="I75" s="16">
        <f t="shared" si="7"/>
        <v>38.58</v>
      </c>
      <c r="J75" s="12">
        <f>RANK(I75,$I$3:$I$101)</f>
        <v>73</v>
      </c>
      <c r="K75" s="19" t="s">
        <v>268</v>
      </c>
    </row>
    <row r="76" ht="28" customHeight="1" spans="1:11">
      <c r="A76" s="12">
        <f t="shared" si="4"/>
        <v>74</v>
      </c>
      <c r="B76" s="13" t="s">
        <v>8</v>
      </c>
      <c r="C76" s="13" t="s">
        <v>168</v>
      </c>
      <c r="D76" s="13" t="s">
        <v>169</v>
      </c>
      <c r="E76" s="17">
        <v>64.3</v>
      </c>
      <c r="F76" s="13">
        <f t="shared" si="5"/>
        <v>38.58</v>
      </c>
      <c r="G76" s="14">
        <f>VLOOKUP(D76,面试成绩汇总表!D62:F156,3,0)</f>
        <v>0</v>
      </c>
      <c r="H76" s="16">
        <f t="shared" si="6"/>
        <v>0</v>
      </c>
      <c r="I76" s="16">
        <f t="shared" si="7"/>
        <v>38.58</v>
      </c>
      <c r="J76" s="12">
        <f>RANK(I76,$I$3:$I$101)</f>
        <v>73</v>
      </c>
      <c r="K76" s="19" t="s">
        <v>268</v>
      </c>
    </row>
    <row r="77" ht="28" customHeight="1" spans="1:11">
      <c r="A77" s="12">
        <f t="shared" si="4"/>
        <v>75</v>
      </c>
      <c r="B77" s="13" t="s">
        <v>8</v>
      </c>
      <c r="C77" s="13" t="s">
        <v>176</v>
      </c>
      <c r="D77" s="13" t="s">
        <v>177</v>
      </c>
      <c r="E77" s="17">
        <v>63.5</v>
      </c>
      <c r="F77" s="13">
        <f t="shared" si="5"/>
        <v>38.1</v>
      </c>
      <c r="G77" s="14">
        <f>VLOOKUP(D77,面试成绩汇总表!D65:F159,3,0)</f>
        <v>0</v>
      </c>
      <c r="H77" s="16">
        <f t="shared" si="6"/>
        <v>0</v>
      </c>
      <c r="I77" s="16">
        <f t="shared" si="7"/>
        <v>38.1</v>
      </c>
      <c r="J77" s="12">
        <f>RANK(I77,$I$3:$I$101)</f>
        <v>75</v>
      </c>
      <c r="K77" s="19" t="s">
        <v>268</v>
      </c>
    </row>
    <row r="78" ht="28" customHeight="1" spans="1:11">
      <c r="A78" s="12">
        <f t="shared" si="4"/>
        <v>76</v>
      </c>
      <c r="B78" s="13" t="s">
        <v>8</v>
      </c>
      <c r="C78" s="13" t="s">
        <v>178</v>
      </c>
      <c r="D78" s="13" t="s">
        <v>179</v>
      </c>
      <c r="E78" s="17">
        <v>63.45</v>
      </c>
      <c r="F78" s="13">
        <f t="shared" si="5"/>
        <v>38.07</v>
      </c>
      <c r="G78" s="14">
        <f>VLOOKUP(D78,面试成绩汇总表!D66:F160,3,0)</f>
        <v>0</v>
      </c>
      <c r="H78" s="16">
        <f t="shared" si="6"/>
        <v>0</v>
      </c>
      <c r="I78" s="16">
        <f t="shared" si="7"/>
        <v>38.07</v>
      </c>
      <c r="J78" s="12">
        <f>RANK(I78,$I$3:$I$101)</f>
        <v>76</v>
      </c>
      <c r="K78" s="19" t="s">
        <v>268</v>
      </c>
    </row>
    <row r="79" ht="28" customHeight="1" spans="1:11">
      <c r="A79" s="12">
        <f t="shared" si="4"/>
        <v>77</v>
      </c>
      <c r="B79" s="13" t="s">
        <v>8</v>
      </c>
      <c r="C79" s="13" t="s">
        <v>180</v>
      </c>
      <c r="D79" s="13" t="s">
        <v>181</v>
      </c>
      <c r="E79" s="17">
        <v>63.4</v>
      </c>
      <c r="F79" s="13">
        <f t="shared" si="5"/>
        <v>38.04</v>
      </c>
      <c r="G79" s="14">
        <f>VLOOKUP(D79,面试成绩汇总表!D67:F161,3,0)</f>
        <v>0</v>
      </c>
      <c r="H79" s="16">
        <f t="shared" si="6"/>
        <v>0</v>
      </c>
      <c r="I79" s="16">
        <f t="shared" si="7"/>
        <v>38.04</v>
      </c>
      <c r="J79" s="12">
        <f>RANK(I79,$I$3:$I$101)</f>
        <v>77</v>
      </c>
      <c r="K79" s="19" t="s">
        <v>268</v>
      </c>
    </row>
    <row r="80" ht="28" customHeight="1" spans="1:11">
      <c r="A80" s="12">
        <f t="shared" si="4"/>
        <v>78</v>
      </c>
      <c r="B80" s="13" t="s">
        <v>8</v>
      </c>
      <c r="C80" s="13" t="s">
        <v>182</v>
      </c>
      <c r="D80" s="13" t="s">
        <v>183</v>
      </c>
      <c r="E80" s="17">
        <v>63.3</v>
      </c>
      <c r="F80" s="13">
        <f t="shared" si="5"/>
        <v>37.98</v>
      </c>
      <c r="G80" s="14">
        <f>VLOOKUP(D80,面试成绩汇总表!D68:F162,3,0)</f>
        <v>0</v>
      </c>
      <c r="H80" s="16">
        <f t="shared" si="6"/>
        <v>0</v>
      </c>
      <c r="I80" s="16">
        <f t="shared" si="7"/>
        <v>37.98</v>
      </c>
      <c r="J80" s="12">
        <f>RANK(I80,$I$3:$I$101)</f>
        <v>78</v>
      </c>
      <c r="K80" s="19" t="s">
        <v>268</v>
      </c>
    </row>
    <row r="81" ht="28" customHeight="1" spans="1:11">
      <c r="A81" s="12">
        <f t="shared" si="4"/>
        <v>79</v>
      </c>
      <c r="B81" s="13" t="s">
        <v>8</v>
      </c>
      <c r="C81" s="13" t="s">
        <v>190</v>
      </c>
      <c r="D81" s="13" t="s">
        <v>191</v>
      </c>
      <c r="E81" s="17">
        <v>62.75</v>
      </c>
      <c r="F81" s="13">
        <f t="shared" si="5"/>
        <v>37.65</v>
      </c>
      <c r="G81" s="14">
        <f>VLOOKUP(D81,面试成绩汇总表!D71:F165,3,0)</f>
        <v>0</v>
      </c>
      <c r="H81" s="16">
        <f t="shared" si="6"/>
        <v>0</v>
      </c>
      <c r="I81" s="16">
        <f t="shared" si="7"/>
        <v>37.65</v>
      </c>
      <c r="J81" s="12">
        <f>RANK(I81,$I$3:$I$101)</f>
        <v>79</v>
      </c>
      <c r="K81" s="19" t="s">
        <v>268</v>
      </c>
    </row>
    <row r="82" ht="28" customHeight="1" spans="1:11">
      <c r="A82" s="12">
        <f t="shared" si="4"/>
        <v>80</v>
      </c>
      <c r="B82" s="13" t="s">
        <v>8</v>
      </c>
      <c r="C82" s="13" t="s">
        <v>192</v>
      </c>
      <c r="D82" s="13" t="s">
        <v>193</v>
      </c>
      <c r="E82" s="17">
        <v>62.75</v>
      </c>
      <c r="F82" s="13">
        <f t="shared" si="5"/>
        <v>37.65</v>
      </c>
      <c r="G82" s="14">
        <f>VLOOKUP(D82,面试成绩汇总表!D72:F166,3,0)</f>
        <v>0</v>
      </c>
      <c r="H82" s="16">
        <f t="shared" si="6"/>
        <v>0</v>
      </c>
      <c r="I82" s="16">
        <f t="shared" si="7"/>
        <v>37.65</v>
      </c>
      <c r="J82" s="12">
        <f>RANK(I82,$I$3:$I$101)</f>
        <v>79</v>
      </c>
      <c r="K82" s="19" t="s">
        <v>268</v>
      </c>
    </row>
    <row r="83" ht="28" customHeight="1" spans="1:11">
      <c r="A83" s="12">
        <f t="shared" si="4"/>
        <v>81</v>
      </c>
      <c r="B83" s="13" t="s">
        <v>8</v>
      </c>
      <c r="C83" s="13" t="s">
        <v>194</v>
      </c>
      <c r="D83" s="13" t="s">
        <v>195</v>
      </c>
      <c r="E83" s="17">
        <v>62.25</v>
      </c>
      <c r="F83" s="13">
        <f t="shared" si="5"/>
        <v>37.35</v>
      </c>
      <c r="G83" s="14">
        <f>VLOOKUP(D83,面试成绩汇总表!D73:F167,3,0)</f>
        <v>0</v>
      </c>
      <c r="H83" s="16">
        <f t="shared" si="6"/>
        <v>0</v>
      </c>
      <c r="I83" s="16">
        <f t="shared" si="7"/>
        <v>37.35</v>
      </c>
      <c r="J83" s="12">
        <f>RANK(I83,$I$3:$I$101)</f>
        <v>81</v>
      </c>
      <c r="K83" s="19" t="s">
        <v>268</v>
      </c>
    </row>
    <row r="84" ht="28" customHeight="1" spans="1:11">
      <c r="A84" s="12">
        <f t="shared" si="4"/>
        <v>82</v>
      </c>
      <c r="B84" s="13" t="s">
        <v>8</v>
      </c>
      <c r="C84" s="13" t="s">
        <v>196</v>
      </c>
      <c r="D84" s="13" t="s">
        <v>197</v>
      </c>
      <c r="E84" s="17">
        <v>62.05</v>
      </c>
      <c r="F84" s="13">
        <f t="shared" si="5"/>
        <v>37.23</v>
      </c>
      <c r="G84" s="14">
        <f>VLOOKUP(D84,面试成绩汇总表!D74:F168,3,0)</f>
        <v>0</v>
      </c>
      <c r="H84" s="16">
        <f t="shared" si="6"/>
        <v>0</v>
      </c>
      <c r="I84" s="16">
        <f t="shared" si="7"/>
        <v>37.23</v>
      </c>
      <c r="J84" s="12">
        <f>RANK(I84,$I$3:$I$101)</f>
        <v>82</v>
      </c>
      <c r="K84" s="19" t="s">
        <v>268</v>
      </c>
    </row>
    <row r="85" ht="28" customHeight="1" spans="1:11">
      <c r="A85" s="12">
        <f t="shared" si="4"/>
        <v>83</v>
      </c>
      <c r="B85" s="13" t="s">
        <v>8</v>
      </c>
      <c r="C85" s="13" t="s">
        <v>201</v>
      </c>
      <c r="D85" s="13" t="s">
        <v>202</v>
      </c>
      <c r="E85" s="17">
        <v>61.85</v>
      </c>
      <c r="F85" s="13">
        <f t="shared" si="5"/>
        <v>37.11</v>
      </c>
      <c r="G85" s="14">
        <f>VLOOKUP(D85,面试成绩汇总表!D76:F170,3,0)</f>
        <v>0</v>
      </c>
      <c r="H85" s="16">
        <f t="shared" si="6"/>
        <v>0</v>
      </c>
      <c r="I85" s="16">
        <f t="shared" si="7"/>
        <v>37.11</v>
      </c>
      <c r="J85" s="12">
        <f>RANK(I85,$I$3:$I$101)</f>
        <v>83</v>
      </c>
      <c r="K85" s="19" t="s">
        <v>268</v>
      </c>
    </row>
    <row r="86" ht="28" customHeight="1" spans="1:11">
      <c r="A86" s="12">
        <f t="shared" si="4"/>
        <v>84</v>
      </c>
      <c r="B86" s="13" t="s">
        <v>8</v>
      </c>
      <c r="C86" s="13" t="s">
        <v>203</v>
      </c>
      <c r="D86" s="13" t="s">
        <v>204</v>
      </c>
      <c r="E86" s="17">
        <v>61.6</v>
      </c>
      <c r="F86" s="13">
        <f t="shared" si="5"/>
        <v>36.96</v>
      </c>
      <c r="G86" s="14">
        <f>VLOOKUP(D86,面试成绩汇总表!D77:F171,3,0)</f>
        <v>0</v>
      </c>
      <c r="H86" s="16">
        <f t="shared" si="6"/>
        <v>0</v>
      </c>
      <c r="I86" s="16">
        <f t="shared" si="7"/>
        <v>36.96</v>
      </c>
      <c r="J86" s="12">
        <f>RANK(I86,$I$3:$I$101)</f>
        <v>84</v>
      </c>
      <c r="K86" s="19" t="s">
        <v>268</v>
      </c>
    </row>
    <row r="87" ht="28" customHeight="1" spans="1:11">
      <c r="A87" s="12">
        <f t="shared" si="4"/>
        <v>85</v>
      </c>
      <c r="B87" s="13" t="s">
        <v>8</v>
      </c>
      <c r="C87" s="13" t="s">
        <v>211</v>
      </c>
      <c r="D87" s="13" t="s">
        <v>212</v>
      </c>
      <c r="E87" s="17">
        <v>61.2</v>
      </c>
      <c r="F87" s="13">
        <f t="shared" si="5"/>
        <v>36.72</v>
      </c>
      <c r="G87" s="14">
        <f>VLOOKUP(D87,面试成绩汇总表!D80:F174,3,0)</f>
        <v>0</v>
      </c>
      <c r="H87" s="16">
        <f t="shared" si="6"/>
        <v>0</v>
      </c>
      <c r="I87" s="16">
        <f t="shared" si="7"/>
        <v>36.72</v>
      </c>
      <c r="J87" s="12">
        <f>RANK(I87,$I$3:$I$101)</f>
        <v>85</v>
      </c>
      <c r="K87" s="19" t="s">
        <v>268</v>
      </c>
    </row>
    <row r="88" ht="28" customHeight="1" spans="1:11">
      <c r="A88" s="12">
        <f t="shared" si="4"/>
        <v>86</v>
      </c>
      <c r="B88" s="13" t="s">
        <v>8</v>
      </c>
      <c r="C88" s="13" t="s">
        <v>216</v>
      </c>
      <c r="D88" s="13" t="s">
        <v>217</v>
      </c>
      <c r="E88" s="17">
        <v>60.95</v>
      </c>
      <c r="F88" s="13">
        <f t="shared" si="5"/>
        <v>36.57</v>
      </c>
      <c r="G88" s="14">
        <f>VLOOKUP(D88,面试成绩汇总表!D82:F176,3,0)</f>
        <v>0</v>
      </c>
      <c r="H88" s="16">
        <f t="shared" si="6"/>
        <v>0</v>
      </c>
      <c r="I88" s="16">
        <f t="shared" si="7"/>
        <v>36.57</v>
      </c>
      <c r="J88" s="12">
        <f>RANK(I88,$I$3:$I$101)</f>
        <v>86</v>
      </c>
      <c r="K88" s="19" t="s">
        <v>268</v>
      </c>
    </row>
    <row r="89" ht="28" customHeight="1" spans="1:11">
      <c r="A89" s="12">
        <f t="shared" si="4"/>
        <v>87</v>
      </c>
      <c r="B89" s="13" t="s">
        <v>8</v>
      </c>
      <c r="C89" s="13" t="s">
        <v>218</v>
      </c>
      <c r="D89" s="13" t="s">
        <v>219</v>
      </c>
      <c r="E89" s="17">
        <v>60.8</v>
      </c>
      <c r="F89" s="13">
        <f t="shared" si="5"/>
        <v>36.48</v>
      </c>
      <c r="G89" s="14">
        <f>VLOOKUP(D89,面试成绩汇总表!D83:F177,3,0)</f>
        <v>0</v>
      </c>
      <c r="H89" s="16">
        <f t="shared" si="6"/>
        <v>0</v>
      </c>
      <c r="I89" s="16">
        <f t="shared" si="7"/>
        <v>36.48</v>
      </c>
      <c r="J89" s="12">
        <f>RANK(I89,$I$3:$I$101)</f>
        <v>87</v>
      </c>
      <c r="K89" s="19" t="s">
        <v>268</v>
      </c>
    </row>
    <row r="90" ht="28" customHeight="1" spans="1:11">
      <c r="A90" s="12">
        <f t="shared" si="4"/>
        <v>88</v>
      </c>
      <c r="B90" s="13" t="s">
        <v>8</v>
      </c>
      <c r="C90" s="13" t="s">
        <v>220</v>
      </c>
      <c r="D90" s="13" t="s">
        <v>221</v>
      </c>
      <c r="E90" s="17">
        <v>60.65</v>
      </c>
      <c r="F90" s="13">
        <f t="shared" si="5"/>
        <v>36.39</v>
      </c>
      <c r="G90" s="14">
        <f>VLOOKUP(D90,面试成绩汇总表!D84:F178,3,0)</f>
        <v>0</v>
      </c>
      <c r="H90" s="16">
        <f t="shared" si="6"/>
        <v>0</v>
      </c>
      <c r="I90" s="16">
        <f t="shared" si="7"/>
        <v>36.39</v>
      </c>
      <c r="J90" s="12">
        <f>RANK(I90,$I$3:$I$101)</f>
        <v>88</v>
      </c>
      <c r="K90" s="19" t="s">
        <v>268</v>
      </c>
    </row>
    <row r="91" ht="28" customHeight="1" spans="1:11">
      <c r="A91" s="12">
        <f t="shared" si="4"/>
        <v>89</v>
      </c>
      <c r="B91" s="13" t="s">
        <v>8</v>
      </c>
      <c r="C91" s="13" t="s">
        <v>225</v>
      </c>
      <c r="D91" s="13" t="s">
        <v>226</v>
      </c>
      <c r="E91" s="17">
        <v>60.3</v>
      </c>
      <c r="F91" s="13">
        <f t="shared" si="5"/>
        <v>36.18</v>
      </c>
      <c r="G91" s="14">
        <f>VLOOKUP(D91,面试成绩汇总表!D86:F180,3,0)</f>
        <v>0</v>
      </c>
      <c r="H91" s="16">
        <f t="shared" si="6"/>
        <v>0</v>
      </c>
      <c r="I91" s="16">
        <f t="shared" si="7"/>
        <v>36.18</v>
      </c>
      <c r="J91" s="12">
        <f>RANK(I91,$I$3:$I$101)</f>
        <v>89</v>
      </c>
      <c r="K91" s="19" t="s">
        <v>268</v>
      </c>
    </row>
    <row r="92" ht="28" customHeight="1" spans="1:11">
      <c r="A92" s="12">
        <f t="shared" si="4"/>
        <v>90</v>
      </c>
      <c r="B92" s="13" t="s">
        <v>8</v>
      </c>
      <c r="C92" s="13" t="s">
        <v>227</v>
      </c>
      <c r="D92" s="13" t="s">
        <v>228</v>
      </c>
      <c r="E92" s="17">
        <v>59.85</v>
      </c>
      <c r="F92" s="13">
        <f t="shared" si="5"/>
        <v>35.91</v>
      </c>
      <c r="G92" s="14">
        <f>VLOOKUP(D92,面试成绩汇总表!D87:F181,3,0)</f>
        <v>0</v>
      </c>
      <c r="H92" s="16">
        <f t="shared" si="6"/>
        <v>0</v>
      </c>
      <c r="I92" s="16">
        <f t="shared" si="7"/>
        <v>35.91</v>
      </c>
      <c r="J92" s="12">
        <f>RANK(I92,$I$3:$I$101)</f>
        <v>90</v>
      </c>
      <c r="K92" s="19" t="s">
        <v>268</v>
      </c>
    </row>
    <row r="93" ht="28" customHeight="1" spans="1:11">
      <c r="A93" s="12">
        <f t="shared" si="4"/>
        <v>91</v>
      </c>
      <c r="B93" s="13" t="s">
        <v>8</v>
      </c>
      <c r="C93" s="13" t="s">
        <v>229</v>
      </c>
      <c r="D93" s="13" t="s">
        <v>230</v>
      </c>
      <c r="E93" s="17">
        <v>59.85</v>
      </c>
      <c r="F93" s="13">
        <f t="shared" si="5"/>
        <v>35.91</v>
      </c>
      <c r="G93" s="14">
        <f>VLOOKUP(D93,面试成绩汇总表!D88:F182,3,0)</f>
        <v>0</v>
      </c>
      <c r="H93" s="16">
        <f t="shared" si="6"/>
        <v>0</v>
      </c>
      <c r="I93" s="16">
        <f t="shared" si="7"/>
        <v>35.91</v>
      </c>
      <c r="J93" s="12">
        <f>RANK(I93,$I$3:$I$101)</f>
        <v>90</v>
      </c>
      <c r="K93" s="19" t="s">
        <v>268</v>
      </c>
    </row>
    <row r="94" ht="28" customHeight="1" spans="1:11">
      <c r="A94" s="12">
        <f t="shared" si="4"/>
        <v>92</v>
      </c>
      <c r="B94" s="13" t="s">
        <v>8</v>
      </c>
      <c r="C94" s="13" t="s">
        <v>231</v>
      </c>
      <c r="D94" s="13" t="s">
        <v>232</v>
      </c>
      <c r="E94" s="17">
        <v>59.7</v>
      </c>
      <c r="F94" s="13">
        <f t="shared" si="5"/>
        <v>35.82</v>
      </c>
      <c r="G94" s="14">
        <f>VLOOKUP(D94,面试成绩汇总表!D89:F183,3,0)</f>
        <v>0</v>
      </c>
      <c r="H94" s="16">
        <f t="shared" si="6"/>
        <v>0</v>
      </c>
      <c r="I94" s="16">
        <f t="shared" si="7"/>
        <v>35.82</v>
      </c>
      <c r="J94" s="12">
        <f>RANK(I94,$I$3:$I$101)</f>
        <v>92</v>
      </c>
      <c r="K94" s="19" t="s">
        <v>268</v>
      </c>
    </row>
    <row r="95" ht="28" customHeight="1" spans="1:11">
      <c r="A95" s="12">
        <f t="shared" si="4"/>
        <v>93</v>
      </c>
      <c r="B95" s="13" t="s">
        <v>8</v>
      </c>
      <c r="C95" s="13" t="s">
        <v>233</v>
      </c>
      <c r="D95" s="13" t="s">
        <v>234</v>
      </c>
      <c r="E95" s="17">
        <v>59.7</v>
      </c>
      <c r="F95" s="13">
        <f t="shared" si="5"/>
        <v>35.82</v>
      </c>
      <c r="G95" s="14">
        <f>VLOOKUP(D95,面试成绩汇总表!D90:F184,3,0)</f>
        <v>0</v>
      </c>
      <c r="H95" s="16">
        <f t="shared" si="6"/>
        <v>0</v>
      </c>
      <c r="I95" s="16">
        <f t="shared" si="7"/>
        <v>35.82</v>
      </c>
      <c r="J95" s="12">
        <f>RANK(I95,$I$3:$I$101)</f>
        <v>92</v>
      </c>
      <c r="K95" s="19" t="s">
        <v>268</v>
      </c>
    </row>
    <row r="96" ht="28" customHeight="1" spans="1:11">
      <c r="A96" s="12">
        <f t="shared" si="4"/>
        <v>94</v>
      </c>
      <c r="B96" s="13" t="s">
        <v>8</v>
      </c>
      <c r="C96" s="13" t="s">
        <v>235</v>
      </c>
      <c r="D96" s="13" t="s">
        <v>236</v>
      </c>
      <c r="E96" s="17">
        <v>59.7</v>
      </c>
      <c r="F96" s="13">
        <f t="shared" si="5"/>
        <v>35.82</v>
      </c>
      <c r="G96" s="14">
        <f>VLOOKUP(D96,面试成绩汇总表!D91:F185,3,0)</f>
        <v>0</v>
      </c>
      <c r="H96" s="16">
        <f t="shared" si="6"/>
        <v>0</v>
      </c>
      <c r="I96" s="16">
        <f t="shared" si="7"/>
        <v>35.82</v>
      </c>
      <c r="J96" s="12">
        <f>RANK(I96,$I$3:$I$101)</f>
        <v>92</v>
      </c>
      <c r="K96" s="19" t="s">
        <v>268</v>
      </c>
    </row>
    <row r="97" ht="28" customHeight="1" spans="1:11">
      <c r="A97" s="12">
        <f t="shared" si="4"/>
        <v>95</v>
      </c>
      <c r="B97" s="13" t="s">
        <v>8</v>
      </c>
      <c r="C97" s="13" t="s">
        <v>240</v>
      </c>
      <c r="D97" s="13" t="s">
        <v>241</v>
      </c>
      <c r="E97" s="17">
        <v>59.65</v>
      </c>
      <c r="F97" s="13">
        <f t="shared" si="5"/>
        <v>35.79</v>
      </c>
      <c r="G97" s="14">
        <f>VLOOKUP(D97,面试成绩汇总表!D93:F187,3,0)</f>
        <v>0</v>
      </c>
      <c r="H97" s="16">
        <f t="shared" si="6"/>
        <v>0</v>
      </c>
      <c r="I97" s="16">
        <f t="shared" si="7"/>
        <v>35.79</v>
      </c>
      <c r="J97" s="12">
        <f>RANK(I97,$I$3:$I$101)</f>
        <v>95</v>
      </c>
      <c r="K97" s="19" t="s">
        <v>268</v>
      </c>
    </row>
    <row r="98" ht="28" customHeight="1" spans="1:11">
      <c r="A98" s="12">
        <f t="shared" si="4"/>
        <v>96</v>
      </c>
      <c r="B98" s="13" t="s">
        <v>8</v>
      </c>
      <c r="C98" s="13" t="s">
        <v>245</v>
      </c>
      <c r="D98" s="13" t="s">
        <v>246</v>
      </c>
      <c r="E98" s="17">
        <v>59.6</v>
      </c>
      <c r="F98" s="13">
        <f t="shared" si="5"/>
        <v>35.76</v>
      </c>
      <c r="G98" s="14">
        <f>VLOOKUP(D98,面试成绩汇总表!D95:F189,3,0)</f>
        <v>0</v>
      </c>
      <c r="H98" s="16">
        <f t="shared" si="6"/>
        <v>0</v>
      </c>
      <c r="I98" s="16">
        <f t="shared" si="7"/>
        <v>35.76</v>
      </c>
      <c r="J98" s="12">
        <f>RANK(I98,$I$3:$I$101)</f>
        <v>96</v>
      </c>
      <c r="K98" s="19" t="s">
        <v>268</v>
      </c>
    </row>
    <row r="99" ht="28" customHeight="1" spans="1:11">
      <c r="A99" s="12">
        <f t="shared" si="4"/>
        <v>97</v>
      </c>
      <c r="B99" s="13" t="s">
        <v>8</v>
      </c>
      <c r="C99" s="13" t="s">
        <v>250</v>
      </c>
      <c r="D99" s="13" t="s">
        <v>251</v>
      </c>
      <c r="E99" s="17">
        <v>59.45</v>
      </c>
      <c r="F99" s="13">
        <f t="shared" si="5"/>
        <v>35.67</v>
      </c>
      <c r="G99" s="14">
        <f>VLOOKUP(D99,面试成绩汇总表!D97:F191,3,0)</f>
        <v>0</v>
      </c>
      <c r="H99" s="16">
        <f t="shared" si="6"/>
        <v>0</v>
      </c>
      <c r="I99" s="16">
        <f t="shared" si="7"/>
        <v>35.67</v>
      </c>
      <c r="J99" s="12">
        <f>RANK(I99,$I$3:$I$101)</f>
        <v>97</v>
      </c>
      <c r="K99" s="19" t="s">
        <v>268</v>
      </c>
    </row>
    <row r="100" ht="28" customHeight="1" spans="1:11">
      <c r="A100" s="12">
        <f t="shared" si="4"/>
        <v>98</v>
      </c>
      <c r="B100" s="13" t="s">
        <v>8</v>
      </c>
      <c r="C100" s="13" t="s">
        <v>255</v>
      </c>
      <c r="D100" s="13" t="s">
        <v>256</v>
      </c>
      <c r="E100" s="17">
        <v>59.45</v>
      </c>
      <c r="F100" s="13">
        <f t="shared" si="5"/>
        <v>35.67</v>
      </c>
      <c r="G100" s="14">
        <f>VLOOKUP(D100,面试成绩汇总表!D99:F193,3,0)</f>
        <v>0</v>
      </c>
      <c r="H100" s="16">
        <f t="shared" si="6"/>
        <v>0</v>
      </c>
      <c r="I100" s="16">
        <f t="shared" si="7"/>
        <v>35.67</v>
      </c>
      <c r="J100" s="12">
        <f>RANK(I100,$I$3:$I$101)</f>
        <v>97</v>
      </c>
      <c r="K100" s="19" t="s">
        <v>268</v>
      </c>
    </row>
    <row r="101" ht="28" customHeight="1" spans="1:11">
      <c r="A101" s="12">
        <f t="shared" si="4"/>
        <v>99</v>
      </c>
      <c r="B101" s="13" t="s">
        <v>8</v>
      </c>
      <c r="C101" s="13" t="s">
        <v>257</v>
      </c>
      <c r="D101" s="13" t="s">
        <v>258</v>
      </c>
      <c r="E101" s="17">
        <v>59.25</v>
      </c>
      <c r="F101" s="13">
        <f t="shared" si="5"/>
        <v>35.55</v>
      </c>
      <c r="G101" s="14">
        <f>VLOOKUP(D101,面试成绩汇总表!D100:F194,3,0)</f>
        <v>0</v>
      </c>
      <c r="H101" s="16">
        <f t="shared" si="6"/>
        <v>0</v>
      </c>
      <c r="I101" s="16">
        <f t="shared" si="7"/>
        <v>35.55</v>
      </c>
      <c r="J101" s="12">
        <f>RANK(I101,$I$3:$I$101)</f>
        <v>99</v>
      </c>
      <c r="K101" s="19" t="s">
        <v>268</v>
      </c>
    </row>
    <row r="107" spans="4:4">
      <c r="D107" s="20"/>
    </row>
  </sheetData>
  <sheetProtection password="E7E7" sheet="1" selectLockedCells="1" selectUnlockedCells="1" objects="1"/>
  <autoFilter ref="A2:K101">
    <sortState ref="A2:K101">
      <sortCondition ref="J2"/>
    </sortState>
    <extLst/>
  </autoFilter>
  <mergeCells count="1">
    <mergeCell ref="A1:K1"/>
  </mergeCells>
  <printOptions horizontalCentered="1"/>
  <pageMargins left="0.0388888888888889" right="0.0388888888888889" top="0.15625" bottom="0.196527777777778" header="0.235416666666667" footer="0.196527777777778"/>
  <pageSetup paperSize="9" scale="82" orientation="landscape" horizontalDpi="600"/>
  <headerFooter>
    <oddFooter>&amp;C第 &amp;P 页，共 &amp;N 页</oddFooter>
  </headerFooter>
  <rowBreaks count="4" manualBreakCount="4">
    <brk id="22" max="16383" man="1"/>
    <brk id="42" max="16383" man="1"/>
    <brk id="62" max="16383" man="1"/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面试成绩汇总表</vt:lpstr>
      <vt:lpstr>综合成绩汇总表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2021-01-27T08:58:00Z</dcterms:created>
  <dcterms:modified xsi:type="dcterms:W3CDTF">2021-03-01T01:50:08Z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