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 tabRatio="857" activeTab="1"/>
  </bookViews>
  <sheets>
    <sheet name="面试成绩汇总表" sheetId="10" r:id="rId1"/>
    <sheet name="综合成绩汇总表" sheetId="11" r:id="rId2"/>
  </sheets>
  <definedNames>
    <definedName name="_xlnm._FilterDatabase" localSheetId="1" hidden="1">综合成绩汇总表!$A$2:$K$62</definedName>
    <definedName name="_xlnm._FilterDatabase" localSheetId="0" hidden="1">面试成绩汇总表!$A$2:$E$26</definedName>
    <definedName name="_xlnm.Print_Titles" localSheetId="0">面试成绩汇总表!$1:$2</definedName>
    <definedName name="_xlnm.Print_Titles" localSheetId="1">综合成绩汇总表!$1:$2</definedName>
  </definedNames>
  <calcPr calcId="144525"/>
</workbook>
</file>

<file path=xl/sharedStrings.xml><?xml version="1.0" encoding="utf-8"?>
<sst xmlns="http://schemas.openxmlformats.org/spreadsheetml/2006/main" count="459" uniqueCount="178">
  <si>
    <t>海口市秀英区2021年招聘食品安全协管员
面试成绩汇总表</t>
  </si>
  <si>
    <t>序号</t>
  </si>
  <si>
    <t>报考岗位</t>
  </si>
  <si>
    <t>准考证号</t>
  </si>
  <si>
    <t>姓名</t>
  </si>
  <si>
    <t>面试抽签号</t>
  </si>
  <si>
    <t>面试成绩</t>
  </si>
  <si>
    <t>备注</t>
  </si>
  <si>
    <t>0101-食品安全协管员</t>
  </si>
  <si>
    <t>202101230723</t>
  </si>
  <si>
    <t>黄宏财</t>
  </si>
  <si>
    <t>37</t>
  </si>
  <si>
    <t>202101230705</t>
  </si>
  <si>
    <t>黄靖</t>
  </si>
  <si>
    <t>26</t>
  </si>
  <si>
    <t>202101231621</t>
  </si>
  <si>
    <t>王加迎</t>
  </si>
  <si>
    <t>08</t>
  </si>
  <si>
    <t>202101231404</t>
  </si>
  <si>
    <t>柯亚霞</t>
  </si>
  <si>
    <t>45</t>
  </si>
  <si>
    <t>202101230309</t>
  </si>
  <si>
    <t>陈丽娜</t>
  </si>
  <si>
    <t>20</t>
  </si>
  <si>
    <t>202101230310</t>
  </si>
  <si>
    <t>陈锦如</t>
  </si>
  <si>
    <t>13</t>
  </si>
  <si>
    <t>202101230615</t>
  </si>
  <si>
    <t>周仕豪</t>
  </si>
  <si>
    <t>缺考</t>
  </si>
  <si>
    <t>202101231318</t>
  </si>
  <si>
    <t>张宝芳</t>
  </si>
  <si>
    <t>35</t>
  </si>
  <si>
    <t>202101231713</t>
  </si>
  <si>
    <t>符芳芳</t>
  </si>
  <si>
    <t>06</t>
  </si>
  <si>
    <t>202101231414</t>
  </si>
  <si>
    <t>陈余珏</t>
  </si>
  <si>
    <t>05</t>
  </si>
  <si>
    <t>202101230119</t>
  </si>
  <si>
    <t>冯文灿</t>
  </si>
  <si>
    <t>43</t>
  </si>
  <si>
    <t>202101230607</t>
  </si>
  <si>
    <t>李英德</t>
  </si>
  <si>
    <t>31</t>
  </si>
  <si>
    <t>202101230909</t>
  </si>
  <si>
    <t>李万欢</t>
  </si>
  <si>
    <t>42</t>
  </si>
  <si>
    <t>202101231704</t>
  </si>
  <si>
    <t>李春霞</t>
  </si>
  <si>
    <t>38</t>
  </si>
  <si>
    <t>202101231119</t>
  </si>
  <si>
    <t>钟俊民</t>
  </si>
  <si>
    <t>15</t>
  </si>
  <si>
    <t>202101231228</t>
  </si>
  <si>
    <t>张乐经</t>
  </si>
  <si>
    <t>11</t>
  </si>
  <si>
    <t>202101231528</t>
  </si>
  <si>
    <t>符嫦玲</t>
  </si>
  <si>
    <t>39</t>
  </si>
  <si>
    <t>202101231121</t>
  </si>
  <si>
    <t>文宠斌</t>
  </si>
  <si>
    <t>10</t>
  </si>
  <si>
    <t>202101230806</t>
  </si>
  <si>
    <t>曾颖</t>
  </si>
  <si>
    <t>03</t>
  </si>
  <si>
    <t>202101230212</t>
  </si>
  <si>
    <t>冼庆帝</t>
  </si>
  <si>
    <t>202101230814</t>
  </si>
  <si>
    <t>郑楚鑫</t>
  </si>
  <si>
    <t>202101231421</t>
  </si>
  <si>
    <t>周生合</t>
  </si>
  <si>
    <t>202101231526</t>
  </si>
  <si>
    <t>符祖翰</t>
  </si>
  <si>
    <t>14</t>
  </si>
  <si>
    <t>202101230807</t>
  </si>
  <si>
    <t>卢裕旭</t>
  </si>
  <si>
    <t>202101230505</t>
  </si>
  <si>
    <t>王英顺</t>
  </si>
  <si>
    <t>33</t>
  </si>
  <si>
    <t>202101231521</t>
  </si>
  <si>
    <t>薛万维</t>
  </si>
  <si>
    <t>202101231411</t>
  </si>
  <si>
    <t>秦子康</t>
  </si>
  <si>
    <t>202101231606</t>
  </si>
  <si>
    <t>陈益晟</t>
  </si>
  <si>
    <t>60</t>
  </si>
  <si>
    <t>202101230312</t>
  </si>
  <si>
    <t>邱文青</t>
  </si>
  <si>
    <t>202101230124</t>
  </si>
  <si>
    <t>江青敏</t>
  </si>
  <si>
    <t>09</t>
  </si>
  <si>
    <t>202101230511</t>
  </si>
  <si>
    <t>温丽虹</t>
  </si>
  <si>
    <t>202101231019</t>
  </si>
  <si>
    <t>李衍瑞</t>
  </si>
  <si>
    <t>51</t>
  </si>
  <si>
    <t>202101231309</t>
  </si>
  <si>
    <t>林川青</t>
  </si>
  <si>
    <t>44</t>
  </si>
  <si>
    <t>202101231412</t>
  </si>
  <si>
    <t>徐建东</t>
  </si>
  <si>
    <t>202101230910</t>
  </si>
  <si>
    <t>吴鸿志</t>
  </si>
  <si>
    <t>50</t>
  </si>
  <si>
    <t>202101230425</t>
  </si>
  <si>
    <t>郭青山</t>
  </si>
  <si>
    <t>202101230320</t>
  </si>
  <si>
    <t>陈锦丽</t>
  </si>
  <si>
    <t>202101231523</t>
  </si>
  <si>
    <t>赵学伟</t>
  </si>
  <si>
    <t>202101231305</t>
  </si>
  <si>
    <t>曾海泉</t>
  </si>
  <si>
    <t>30</t>
  </si>
  <si>
    <t>202101230713</t>
  </si>
  <si>
    <t>曾香盈</t>
  </si>
  <si>
    <t>48</t>
  </si>
  <si>
    <t>202101230623</t>
  </si>
  <si>
    <t>符玉尔</t>
  </si>
  <si>
    <t>202101230729</t>
  </si>
  <si>
    <t>薛昱</t>
  </si>
  <si>
    <t>202101231416</t>
  </si>
  <si>
    <t>丁仕松</t>
  </si>
  <si>
    <t>202101230501</t>
  </si>
  <si>
    <t>程楷</t>
  </si>
  <si>
    <t>23</t>
  </si>
  <si>
    <t>202101231024</t>
  </si>
  <si>
    <t>宋飞</t>
  </si>
  <si>
    <t>202101231407</t>
  </si>
  <si>
    <t>黄光往</t>
  </si>
  <si>
    <t>04</t>
  </si>
  <si>
    <t>202101231026</t>
  </si>
  <si>
    <t>王健汝</t>
  </si>
  <si>
    <t>49</t>
  </si>
  <si>
    <t>202101231405</t>
  </si>
  <si>
    <t>郑东俊</t>
  </si>
  <si>
    <t>58</t>
  </si>
  <si>
    <t>202101230708</t>
  </si>
  <si>
    <t>邓小亮</t>
  </si>
  <si>
    <t>32</t>
  </si>
  <si>
    <t>202101231616</t>
  </si>
  <si>
    <t>李晓玲</t>
  </si>
  <si>
    <t>07</t>
  </si>
  <si>
    <t>202101230411</t>
  </si>
  <si>
    <t>王增朝</t>
  </si>
  <si>
    <t>02</t>
  </si>
  <si>
    <t>202101230306</t>
  </si>
  <si>
    <t>吴典融</t>
  </si>
  <si>
    <t>55</t>
  </si>
  <si>
    <t>202101231007</t>
  </si>
  <si>
    <t>陈小妹</t>
  </si>
  <si>
    <t>202101231516</t>
  </si>
  <si>
    <t>张修豪</t>
  </si>
  <si>
    <t>52</t>
  </si>
  <si>
    <t>202101231220</t>
  </si>
  <si>
    <t>符秀坤</t>
  </si>
  <si>
    <t>54</t>
  </si>
  <si>
    <t>202101231728</t>
  </si>
  <si>
    <t>张祖茂</t>
  </si>
  <si>
    <t>56</t>
  </si>
  <si>
    <t>202101231602</t>
  </si>
  <si>
    <t>梁妍</t>
  </si>
  <si>
    <t>16</t>
  </si>
  <si>
    <t>202101231321</t>
  </si>
  <si>
    <t>吴桥华</t>
  </si>
  <si>
    <t>202101231519</t>
  </si>
  <si>
    <t>陈宣</t>
  </si>
  <si>
    <t>41</t>
  </si>
  <si>
    <t>202101231628</t>
  </si>
  <si>
    <t>许小芬</t>
  </si>
  <si>
    <t>19</t>
  </si>
  <si>
    <t>海口市秀英区2021年招聘食品安全协管员
综合成绩汇总表</t>
  </si>
  <si>
    <t>笔试成绩</t>
  </si>
  <si>
    <t>笔试成绩*60%</t>
  </si>
  <si>
    <t>面试成绩*40%</t>
  </si>
  <si>
    <t>综合成绩</t>
  </si>
  <si>
    <t>排名</t>
  </si>
  <si>
    <t>面试缺考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</si>
</sst>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10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8"/>
      <color indexed="57"/>
      <name val="宋体"/>
      <charset val="134"/>
    </font>
    <font>
      <b/>
      <sz val="11"/>
      <color indexed="63"/>
      <name val="宋体"/>
      <charset val="134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57"/>
      <name val="宋体"/>
      <charset val="134"/>
    </font>
    <font>
      <b/>
      <sz val="15"/>
      <color indexed="57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b/>
      <sz val="13"/>
      <color indexed="57"/>
      <name val="宋体"/>
      <charset val="134"/>
    </font>
    <font>
      <b/>
      <sz val="11"/>
      <color indexed="9"/>
      <name val="宋体"/>
      <charset val="134"/>
    </font>
    <font>
      <sz val="11"/>
      <color indexed="16"/>
      <name val="宋体"/>
      <charset val="134"/>
    </font>
    <font>
      <sz val="11"/>
      <color indexed="8"/>
      <name val="Tahoma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6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14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5" borderId="3" applyNumberForma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29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29" borderId="10" applyNumberFormat="0" applyAlignment="0" applyProtection="0">
      <alignment vertical="center"/>
    </xf>
    <xf numFmtId="0" fontId="28" fillId="29" borderId="5" applyNumberFormat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5" borderId="3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5" borderId="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36" borderId="16" applyNumberFormat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8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35" fillId="36" borderId="16" applyNumberFormat="0" applyAlignment="0" applyProtection="0">
      <alignment vertical="center"/>
    </xf>
    <xf numFmtId="0" fontId="35" fillId="36" borderId="16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42" fillId="37" borderId="3" applyNumberFormat="0" applyAlignment="0" applyProtection="0">
      <alignment vertical="center"/>
    </xf>
    <xf numFmtId="0" fontId="42" fillId="37" borderId="3" applyNumberFormat="0" applyAlignment="0" applyProtection="0">
      <alignment vertical="center"/>
    </xf>
    <xf numFmtId="0" fontId="42" fillId="37" borderId="3" applyNumberFormat="0" applyAlignment="0" applyProtection="0">
      <alignment vertical="center"/>
    </xf>
    <xf numFmtId="0" fontId="29" fillId="39" borderId="18" applyNumberFormat="0" applyFont="0" applyAlignment="0" applyProtection="0">
      <alignment vertical="center"/>
    </xf>
    <xf numFmtId="0" fontId="29" fillId="39" borderId="18" applyNumberFormat="0" applyFont="0" applyAlignment="0" applyProtection="0">
      <alignment vertical="center"/>
    </xf>
    <xf numFmtId="0" fontId="29" fillId="39" borderId="18" applyNumberFormat="0" applyFont="0" applyAlignment="0" applyProtection="0">
      <alignment vertical="center"/>
    </xf>
  </cellStyleXfs>
  <cellXfs count="2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0" borderId="0" xfId="0" applyFont="1" applyBorder="1"/>
    <xf numFmtId="176" fontId="4" fillId="0" borderId="0" xfId="0" applyNumberFormat="1" applyFont="1" applyBorder="1"/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176" fontId="2" fillId="0" borderId="1" xfId="0" applyNumberFormat="1" applyFont="1" applyFill="1" applyBorder="1" applyAlignment="1" applyProtection="1">
      <alignment horizontal="center" vertical="center"/>
      <protection locked="0"/>
    </xf>
    <xf numFmtId="176" fontId="2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/>
    </xf>
    <xf numFmtId="49" fontId="4" fillId="0" borderId="0" xfId="0" applyNumberFormat="1" applyFont="1" applyBorder="1"/>
    <xf numFmtId="49" fontId="6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</cellXfs>
  <cellStyles count="106">
    <cellStyle name="常规" xfId="0" builtinId="0"/>
    <cellStyle name="货币[0]" xfId="1" builtinId="7"/>
    <cellStyle name="20% - 强调文字颜色 3" xfId="2" builtinId="38"/>
    <cellStyle name="输出 3" xfId="3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标题 5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标题 4 3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标题 6" xfId="28"/>
    <cellStyle name="60% - 强调文字颜色 4" xfId="29" builtinId="44"/>
    <cellStyle name="输出" xfId="30" builtinId="21"/>
    <cellStyle name="计算" xfId="31" builtinId="22"/>
    <cellStyle name="检查单元格" xfId="32" builtinId="23"/>
    <cellStyle name="标题 1 3" xfId="3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标题 1 2" xfId="40"/>
    <cellStyle name="20% - 强调文字颜色 5" xfId="41" builtinId="46"/>
    <cellStyle name="强调文字颜色 1" xfId="42" builtinId="29"/>
    <cellStyle name="20% - 强调文字颜色 1" xfId="43" builtinId="30"/>
    <cellStyle name="链接单元格 3" xfId="44"/>
    <cellStyle name="40% - 强调文字颜色 1" xfId="45" builtinId="31"/>
    <cellStyle name="20% - 强调文字颜色 2" xfId="46" builtinId="34"/>
    <cellStyle name="输出 2" xfId="47"/>
    <cellStyle name="链接单元格 4" xfId="48"/>
    <cellStyle name="40% - 强调文字颜色 2" xfId="49" builtinId="35"/>
    <cellStyle name="标题 1 4" xfId="50"/>
    <cellStyle name="强调文字颜色 3" xfId="51" builtinId="37"/>
    <cellStyle name="强调文字颜色 4" xfId="52" builtinId="41"/>
    <cellStyle name="20% - 强调文字颜色 4" xfId="53" builtinId="42"/>
    <cellStyle name="输出 4" xfId="54"/>
    <cellStyle name="40% - 强调文字颜色 4" xfId="55" builtinId="43"/>
    <cellStyle name="计算 3" xfId="56"/>
    <cellStyle name="强调文字颜色 5" xfId="57" builtinId="45"/>
    <cellStyle name="40% - 强调文字颜色 5" xfId="58" builtinId="47"/>
    <cellStyle name="计算 4" xfId="59"/>
    <cellStyle name="标题 7" xfId="60"/>
    <cellStyle name="60% - 强调文字颜色 5" xfId="61" builtinId="48"/>
    <cellStyle name="强调文字颜色 6" xfId="62" builtinId="49"/>
    <cellStyle name="适中 2" xfId="63"/>
    <cellStyle name="40% - 强调文字颜色 6" xfId="64" builtinId="51"/>
    <cellStyle name="60% - 强调文字颜色 6" xfId="65" builtinId="52"/>
    <cellStyle name="标题 2 2" xfId="66"/>
    <cellStyle name="标题 2 3" xfId="67"/>
    <cellStyle name="标题 2 4" xfId="68"/>
    <cellStyle name="标题 3 2" xfId="69"/>
    <cellStyle name="标题 3 3" xfId="70"/>
    <cellStyle name="标题 3 4" xfId="71"/>
    <cellStyle name="标题 4 2" xfId="72"/>
    <cellStyle name="标题 4 4" xfId="73"/>
    <cellStyle name="检查单元格 2" xfId="74"/>
    <cellStyle name="差 2" xfId="75"/>
    <cellStyle name="差 3" xfId="76"/>
    <cellStyle name="差 4" xfId="77"/>
    <cellStyle name="常规 2" xfId="78"/>
    <cellStyle name="常规 3" xfId="79"/>
    <cellStyle name="常规 4" xfId="80"/>
    <cellStyle name="常规 5" xfId="81"/>
    <cellStyle name="常规 7" xfId="82"/>
    <cellStyle name="好 2" xfId="83"/>
    <cellStyle name="好 3" xfId="84"/>
    <cellStyle name="好 4" xfId="85"/>
    <cellStyle name="汇总 2" xfId="86"/>
    <cellStyle name="汇总 3" xfId="87"/>
    <cellStyle name="汇总 4" xfId="88"/>
    <cellStyle name="检查单元格 3" xfId="89"/>
    <cellStyle name="检查单元格 4" xfId="90"/>
    <cellStyle name="解释性文本 2" xfId="91"/>
    <cellStyle name="解释性文本 3" xfId="92"/>
    <cellStyle name="解释性文本 4" xfId="93"/>
    <cellStyle name="警告文本 2" xfId="94"/>
    <cellStyle name="警告文本 3" xfId="95"/>
    <cellStyle name="警告文本 4" xfId="96"/>
    <cellStyle name="链接单元格 2" xfId="97"/>
    <cellStyle name="适中 3" xfId="98"/>
    <cellStyle name="适中 4" xfId="99"/>
    <cellStyle name="输入 2" xfId="100"/>
    <cellStyle name="输入 3" xfId="101"/>
    <cellStyle name="输入 4" xfId="102"/>
    <cellStyle name="注释 2" xfId="103"/>
    <cellStyle name="注释 3" xfId="104"/>
    <cellStyle name="注释 4" xfId="10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"/>
  <sheetViews>
    <sheetView workbookViewId="0">
      <selection activeCell="A1" sqref="A1:G1"/>
    </sheetView>
  </sheetViews>
  <sheetFormatPr defaultColWidth="9" defaultRowHeight="47.1" customHeight="1" outlineLevelCol="6"/>
  <cols>
    <col min="1" max="1" width="6.625" style="3" customWidth="1"/>
    <col min="2" max="2" width="26.5" style="3" customWidth="1"/>
    <col min="3" max="3" width="18.625" style="3" customWidth="1"/>
    <col min="4" max="4" width="10.5" style="3" customWidth="1"/>
    <col min="5" max="5" width="15.375" style="16" customWidth="1"/>
    <col min="6" max="6" width="15.375" style="4" customWidth="1"/>
    <col min="7" max="7" width="9.875" style="3" customWidth="1"/>
    <col min="8" max="16384" width="9" style="3"/>
  </cols>
  <sheetData>
    <row r="1" ht="78" customHeight="1" spans="1:7">
      <c r="A1" s="5" t="s">
        <v>0</v>
      </c>
      <c r="B1" s="6"/>
      <c r="C1" s="6"/>
      <c r="D1" s="6"/>
      <c r="E1" s="17"/>
      <c r="F1" s="7"/>
      <c r="G1" s="6"/>
    </row>
    <row r="2" s="1" customFormat="1" ht="36" customHeight="1" spans="1:7">
      <c r="A2" s="8" t="s">
        <v>1</v>
      </c>
      <c r="B2" s="8" t="s">
        <v>2</v>
      </c>
      <c r="C2" s="8" t="s">
        <v>3</v>
      </c>
      <c r="D2" s="8" t="s">
        <v>4</v>
      </c>
      <c r="E2" s="18" t="s">
        <v>5</v>
      </c>
      <c r="F2" s="10" t="s">
        <v>6</v>
      </c>
      <c r="G2" s="8" t="s">
        <v>7</v>
      </c>
    </row>
    <row r="3" s="2" customFormat="1" ht="31.5" customHeight="1" spans="1:7">
      <c r="A3" s="11">
        <v>1</v>
      </c>
      <c r="B3" s="12" t="s">
        <v>8</v>
      </c>
      <c r="C3" s="12" t="s">
        <v>9</v>
      </c>
      <c r="D3" s="12" t="s">
        <v>10</v>
      </c>
      <c r="E3" s="19" t="s">
        <v>11</v>
      </c>
      <c r="F3" s="14">
        <v>79</v>
      </c>
      <c r="G3" s="11"/>
    </row>
    <row r="4" s="2" customFormat="1" ht="31.5" customHeight="1" spans="1:7">
      <c r="A4" s="11">
        <v>2</v>
      </c>
      <c r="B4" s="12" t="s">
        <v>8</v>
      </c>
      <c r="C4" s="12" t="s">
        <v>12</v>
      </c>
      <c r="D4" s="12" t="s">
        <v>13</v>
      </c>
      <c r="E4" s="19" t="s">
        <v>14</v>
      </c>
      <c r="F4" s="14">
        <v>78.33</v>
      </c>
      <c r="G4" s="11"/>
    </row>
    <row r="5" s="2" customFormat="1" ht="31.5" customHeight="1" spans="1:7">
      <c r="A5" s="11">
        <v>3</v>
      </c>
      <c r="B5" s="12" t="s">
        <v>8</v>
      </c>
      <c r="C5" s="12" t="s">
        <v>15</v>
      </c>
      <c r="D5" s="12" t="s">
        <v>16</v>
      </c>
      <c r="E5" s="19" t="s">
        <v>17</v>
      </c>
      <c r="F5" s="14">
        <v>75.33</v>
      </c>
      <c r="G5" s="11"/>
    </row>
    <row r="6" s="2" customFormat="1" ht="31.5" customHeight="1" spans="1:7">
      <c r="A6" s="11">
        <v>4</v>
      </c>
      <c r="B6" s="12" t="s">
        <v>8</v>
      </c>
      <c r="C6" s="12" t="s">
        <v>18</v>
      </c>
      <c r="D6" s="12" t="s">
        <v>19</v>
      </c>
      <c r="E6" s="19" t="s">
        <v>20</v>
      </c>
      <c r="F6" s="14">
        <v>78.67</v>
      </c>
      <c r="G6" s="11"/>
    </row>
    <row r="7" s="2" customFormat="1" ht="31.5" customHeight="1" spans="1:7">
      <c r="A7" s="11">
        <v>5</v>
      </c>
      <c r="B7" s="12" t="s">
        <v>8</v>
      </c>
      <c r="C7" s="12" t="s">
        <v>21</v>
      </c>
      <c r="D7" s="12" t="s">
        <v>22</v>
      </c>
      <c r="E7" s="19" t="s">
        <v>23</v>
      </c>
      <c r="F7" s="14">
        <v>78</v>
      </c>
      <c r="G7" s="11"/>
    </row>
    <row r="8" s="2" customFormat="1" ht="31.5" customHeight="1" spans="1:7">
      <c r="A8" s="11">
        <v>6</v>
      </c>
      <c r="B8" s="12" t="s">
        <v>8</v>
      </c>
      <c r="C8" s="12" t="s">
        <v>24</v>
      </c>
      <c r="D8" s="12" t="s">
        <v>25</v>
      </c>
      <c r="E8" s="19" t="s">
        <v>26</v>
      </c>
      <c r="F8" s="14">
        <v>75</v>
      </c>
      <c r="G8" s="11"/>
    </row>
    <row r="9" s="2" customFormat="1" ht="31.5" customHeight="1" spans="1:7">
      <c r="A9" s="11">
        <v>7</v>
      </c>
      <c r="B9" s="12" t="s">
        <v>8</v>
      </c>
      <c r="C9" s="12" t="s">
        <v>27</v>
      </c>
      <c r="D9" s="12" t="s">
        <v>28</v>
      </c>
      <c r="E9" s="19"/>
      <c r="F9" s="14"/>
      <c r="G9" s="11" t="s">
        <v>29</v>
      </c>
    </row>
    <row r="10" s="2" customFormat="1" ht="31.5" customHeight="1" spans="1:7">
      <c r="A10" s="11">
        <v>8</v>
      </c>
      <c r="B10" s="12" t="s">
        <v>8</v>
      </c>
      <c r="C10" s="12" t="s">
        <v>30</v>
      </c>
      <c r="D10" s="12" t="s">
        <v>31</v>
      </c>
      <c r="E10" s="19" t="s">
        <v>32</v>
      </c>
      <c r="F10" s="14">
        <v>78</v>
      </c>
      <c r="G10" s="11"/>
    </row>
    <row r="11" s="2" customFormat="1" ht="31.5" customHeight="1" spans="1:7">
      <c r="A11" s="11">
        <v>9</v>
      </c>
      <c r="B11" s="12" t="s">
        <v>8</v>
      </c>
      <c r="C11" s="12" t="s">
        <v>33</v>
      </c>
      <c r="D11" s="12" t="s">
        <v>34</v>
      </c>
      <c r="E11" s="19" t="s">
        <v>35</v>
      </c>
      <c r="F11" s="14">
        <v>76</v>
      </c>
      <c r="G11" s="11"/>
    </row>
    <row r="12" s="2" customFormat="1" ht="31.5" customHeight="1" spans="1:7">
      <c r="A12" s="11">
        <v>10</v>
      </c>
      <c r="B12" s="12" t="s">
        <v>8</v>
      </c>
      <c r="C12" s="12" t="s">
        <v>36</v>
      </c>
      <c r="D12" s="12" t="s">
        <v>37</v>
      </c>
      <c r="E12" s="19" t="s">
        <v>38</v>
      </c>
      <c r="F12" s="14">
        <v>76.33</v>
      </c>
      <c r="G12" s="11"/>
    </row>
    <row r="13" s="2" customFormat="1" ht="31.5" customHeight="1" spans="1:7">
      <c r="A13" s="11">
        <v>11</v>
      </c>
      <c r="B13" s="12" t="s">
        <v>8</v>
      </c>
      <c r="C13" s="12" t="s">
        <v>39</v>
      </c>
      <c r="D13" s="12" t="s">
        <v>40</v>
      </c>
      <c r="E13" s="19" t="s">
        <v>41</v>
      </c>
      <c r="F13" s="14">
        <v>77.67</v>
      </c>
      <c r="G13" s="11"/>
    </row>
    <row r="14" s="2" customFormat="1" ht="31.5" customHeight="1" spans="1:7">
      <c r="A14" s="11">
        <v>12</v>
      </c>
      <c r="B14" s="12" t="s">
        <v>8</v>
      </c>
      <c r="C14" s="12" t="s">
        <v>42</v>
      </c>
      <c r="D14" s="12" t="s">
        <v>43</v>
      </c>
      <c r="E14" s="19" t="s">
        <v>44</v>
      </c>
      <c r="F14" s="14">
        <v>77</v>
      </c>
      <c r="G14" s="11"/>
    </row>
    <row r="15" s="2" customFormat="1" ht="31.5" customHeight="1" spans="1:7">
      <c r="A15" s="11">
        <v>13</v>
      </c>
      <c r="B15" s="12" t="s">
        <v>8</v>
      </c>
      <c r="C15" s="12" t="s">
        <v>45</v>
      </c>
      <c r="D15" s="12" t="s">
        <v>46</v>
      </c>
      <c r="E15" s="19" t="s">
        <v>47</v>
      </c>
      <c r="F15" s="14">
        <v>67.33</v>
      </c>
      <c r="G15" s="11"/>
    </row>
    <row r="16" s="2" customFormat="1" ht="31.5" customHeight="1" spans="1:7">
      <c r="A16" s="11">
        <v>14</v>
      </c>
      <c r="B16" s="12" t="s">
        <v>8</v>
      </c>
      <c r="C16" s="12" t="s">
        <v>48</v>
      </c>
      <c r="D16" s="12" t="s">
        <v>49</v>
      </c>
      <c r="E16" s="19" t="s">
        <v>50</v>
      </c>
      <c r="F16" s="14">
        <v>64</v>
      </c>
      <c r="G16" s="11"/>
    </row>
    <row r="17" s="2" customFormat="1" ht="31.5" customHeight="1" spans="1:7">
      <c r="A17" s="11">
        <v>15</v>
      </c>
      <c r="B17" s="12" t="s">
        <v>8</v>
      </c>
      <c r="C17" s="12" t="s">
        <v>51</v>
      </c>
      <c r="D17" s="12" t="s">
        <v>52</v>
      </c>
      <c r="E17" s="19" t="s">
        <v>53</v>
      </c>
      <c r="F17" s="14">
        <v>69</v>
      </c>
      <c r="G17" s="11"/>
    </row>
    <row r="18" s="2" customFormat="1" ht="31.5" customHeight="1" spans="1:7">
      <c r="A18" s="11">
        <v>16</v>
      </c>
      <c r="B18" s="12" t="s">
        <v>8</v>
      </c>
      <c r="C18" s="12" t="s">
        <v>54</v>
      </c>
      <c r="D18" s="12" t="s">
        <v>55</v>
      </c>
      <c r="E18" s="19" t="s">
        <v>56</v>
      </c>
      <c r="F18" s="14">
        <v>68</v>
      </c>
      <c r="G18" s="11"/>
    </row>
    <row r="19" s="2" customFormat="1" ht="31.5" customHeight="1" spans="1:7">
      <c r="A19" s="11">
        <v>17</v>
      </c>
      <c r="B19" s="12" t="s">
        <v>8</v>
      </c>
      <c r="C19" s="12" t="s">
        <v>57</v>
      </c>
      <c r="D19" s="12" t="s">
        <v>58</v>
      </c>
      <c r="E19" s="19" t="s">
        <v>59</v>
      </c>
      <c r="F19" s="14">
        <v>76</v>
      </c>
      <c r="G19" s="11"/>
    </row>
    <row r="20" s="2" customFormat="1" ht="31.5" customHeight="1" spans="1:7">
      <c r="A20" s="11">
        <v>18</v>
      </c>
      <c r="B20" s="12" t="s">
        <v>8</v>
      </c>
      <c r="C20" s="12" t="s">
        <v>60</v>
      </c>
      <c r="D20" s="12" t="s">
        <v>61</v>
      </c>
      <c r="E20" s="19" t="s">
        <v>62</v>
      </c>
      <c r="F20" s="14">
        <v>72</v>
      </c>
      <c r="G20" s="11"/>
    </row>
    <row r="21" s="2" customFormat="1" ht="31.5" customHeight="1" spans="1:7">
      <c r="A21" s="11">
        <v>19</v>
      </c>
      <c r="B21" s="12" t="s">
        <v>8</v>
      </c>
      <c r="C21" s="12" t="s">
        <v>63</v>
      </c>
      <c r="D21" s="12" t="s">
        <v>64</v>
      </c>
      <c r="E21" s="19" t="s">
        <v>65</v>
      </c>
      <c r="F21" s="14">
        <v>70</v>
      </c>
      <c r="G21" s="11"/>
    </row>
    <row r="22" s="2" customFormat="1" ht="31.5" customHeight="1" spans="1:7">
      <c r="A22" s="11">
        <v>20</v>
      </c>
      <c r="B22" s="12" t="s">
        <v>8</v>
      </c>
      <c r="C22" s="12" t="s">
        <v>66</v>
      </c>
      <c r="D22" s="12" t="s">
        <v>67</v>
      </c>
      <c r="E22" s="19"/>
      <c r="F22" s="14"/>
      <c r="G22" s="11" t="s">
        <v>29</v>
      </c>
    </row>
    <row r="23" s="2" customFormat="1" ht="31.5" customHeight="1" spans="1:7">
      <c r="A23" s="11">
        <v>21</v>
      </c>
      <c r="B23" s="12" t="s">
        <v>8</v>
      </c>
      <c r="C23" s="12" t="s">
        <v>68</v>
      </c>
      <c r="D23" s="12" t="s">
        <v>69</v>
      </c>
      <c r="E23" s="19"/>
      <c r="F23" s="14"/>
      <c r="G23" s="11" t="s">
        <v>29</v>
      </c>
    </row>
    <row r="24" s="2" customFormat="1" ht="31.5" customHeight="1" spans="1:7">
      <c r="A24" s="11">
        <v>22</v>
      </c>
      <c r="B24" s="12" t="s">
        <v>8</v>
      </c>
      <c r="C24" s="12" t="s">
        <v>70</v>
      </c>
      <c r="D24" s="12" t="s">
        <v>71</v>
      </c>
      <c r="E24" s="19"/>
      <c r="F24" s="14"/>
      <c r="G24" s="11" t="s">
        <v>29</v>
      </c>
    </row>
    <row r="25" s="2" customFormat="1" ht="31.5" customHeight="1" spans="1:7">
      <c r="A25" s="11">
        <v>23</v>
      </c>
      <c r="B25" s="12" t="s">
        <v>8</v>
      </c>
      <c r="C25" s="12" t="s">
        <v>72</v>
      </c>
      <c r="D25" s="12" t="s">
        <v>73</v>
      </c>
      <c r="E25" s="19" t="s">
        <v>74</v>
      </c>
      <c r="F25" s="14">
        <v>69</v>
      </c>
      <c r="G25" s="11"/>
    </row>
    <row r="26" s="2" customFormat="1" ht="31.5" customHeight="1" spans="1:7">
      <c r="A26" s="11">
        <v>24</v>
      </c>
      <c r="B26" s="12" t="s">
        <v>8</v>
      </c>
      <c r="C26" s="12" t="s">
        <v>75</v>
      </c>
      <c r="D26" s="12" t="s">
        <v>76</v>
      </c>
      <c r="E26" s="19"/>
      <c r="F26" s="14"/>
      <c r="G26" s="11" t="s">
        <v>29</v>
      </c>
    </row>
    <row r="27" s="2" customFormat="1" ht="31.5" customHeight="1" spans="1:7">
      <c r="A27" s="11">
        <v>25</v>
      </c>
      <c r="B27" s="12" t="s">
        <v>8</v>
      </c>
      <c r="C27" s="12" t="s">
        <v>77</v>
      </c>
      <c r="D27" s="12" t="s">
        <v>78</v>
      </c>
      <c r="E27" s="19" t="s">
        <v>79</v>
      </c>
      <c r="F27" s="14">
        <v>64.33</v>
      </c>
      <c r="G27" s="11"/>
    </row>
    <row r="28" s="2" customFormat="1" ht="31.5" customHeight="1" spans="1:7">
      <c r="A28" s="11">
        <v>26</v>
      </c>
      <c r="B28" s="12" t="s">
        <v>8</v>
      </c>
      <c r="C28" s="12" t="s">
        <v>80</v>
      </c>
      <c r="D28" s="12" t="s">
        <v>81</v>
      </c>
      <c r="E28" s="19"/>
      <c r="F28" s="14"/>
      <c r="G28" s="11" t="s">
        <v>29</v>
      </c>
    </row>
    <row r="29" s="2" customFormat="1" ht="31.5" customHeight="1" spans="1:7">
      <c r="A29" s="11">
        <v>27</v>
      </c>
      <c r="B29" s="12" t="s">
        <v>8</v>
      </c>
      <c r="C29" s="12" t="s">
        <v>82</v>
      </c>
      <c r="D29" s="12" t="s">
        <v>83</v>
      </c>
      <c r="E29" s="19"/>
      <c r="F29" s="14"/>
      <c r="G29" s="11" t="s">
        <v>29</v>
      </c>
    </row>
    <row r="30" s="2" customFormat="1" ht="31.5" customHeight="1" spans="1:7">
      <c r="A30" s="11">
        <v>28</v>
      </c>
      <c r="B30" s="12" t="s">
        <v>8</v>
      </c>
      <c r="C30" s="12" t="s">
        <v>84</v>
      </c>
      <c r="D30" s="12" t="s">
        <v>85</v>
      </c>
      <c r="E30" s="19" t="s">
        <v>86</v>
      </c>
      <c r="F30" s="14">
        <v>63</v>
      </c>
      <c r="G30" s="11"/>
    </row>
    <row r="31" s="2" customFormat="1" ht="31.5" customHeight="1" spans="1:7">
      <c r="A31" s="11">
        <v>29</v>
      </c>
      <c r="B31" s="12" t="s">
        <v>8</v>
      </c>
      <c r="C31" s="12" t="s">
        <v>87</v>
      </c>
      <c r="D31" s="12" t="s">
        <v>88</v>
      </c>
      <c r="E31" s="19"/>
      <c r="F31" s="14"/>
      <c r="G31" s="11" t="s">
        <v>29</v>
      </c>
    </row>
    <row r="32" s="2" customFormat="1" ht="31.5" customHeight="1" spans="1:7">
      <c r="A32" s="11">
        <v>30</v>
      </c>
      <c r="B32" s="12" t="s">
        <v>8</v>
      </c>
      <c r="C32" s="12" t="s">
        <v>89</v>
      </c>
      <c r="D32" s="12" t="s">
        <v>90</v>
      </c>
      <c r="E32" s="19" t="s">
        <v>91</v>
      </c>
      <c r="F32" s="14">
        <v>65.67</v>
      </c>
      <c r="G32" s="11"/>
    </row>
    <row r="33" s="2" customFormat="1" ht="31.5" customHeight="1" spans="1:7">
      <c r="A33" s="11">
        <v>31</v>
      </c>
      <c r="B33" s="12" t="s">
        <v>8</v>
      </c>
      <c r="C33" s="12" t="s">
        <v>92</v>
      </c>
      <c r="D33" s="12" t="s">
        <v>93</v>
      </c>
      <c r="E33" s="19"/>
      <c r="F33" s="14"/>
      <c r="G33" s="11" t="s">
        <v>29</v>
      </c>
    </row>
    <row r="34" s="2" customFormat="1" ht="31.5" customHeight="1" spans="1:7">
      <c r="A34" s="11">
        <v>32</v>
      </c>
      <c r="B34" s="12" t="s">
        <v>8</v>
      </c>
      <c r="C34" s="12" t="s">
        <v>94</v>
      </c>
      <c r="D34" s="12" t="s">
        <v>95</v>
      </c>
      <c r="E34" s="19" t="s">
        <v>96</v>
      </c>
      <c r="F34" s="14">
        <v>62</v>
      </c>
      <c r="G34" s="11"/>
    </row>
    <row r="35" s="2" customFormat="1" ht="31.5" customHeight="1" spans="1:7">
      <c r="A35" s="11">
        <v>33</v>
      </c>
      <c r="B35" s="12" t="s">
        <v>8</v>
      </c>
      <c r="C35" s="12" t="s">
        <v>97</v>
      </c>
      <c r="D35" s="12" t="s">
        <v>98</v>
      </c>
      <c r="E35" s="19" t="s">
        <v>99</v>
      </c>
      <c r="F35" s="14">
        <v>66.33</v>
      </c>
      <c r="G35" s="11"/>
    </row>
    <row r="36" s="2" customFormat="1" ht="31.5" customHeight="1" spans="1:7">
      <c r="A36" s="11">
        <v>34</v>
      </c>
      <c r="B36" s="12" t="s">
        <v>8</v>
      </c>
      <c r="C36" s="12" t="s">
        <v>100</v>
      </c>
      <c r="D36" s="12" t="s">
        <v>101</v>
      </c>
      <c r="E36" s="19"/>
      <c r="F36" s="14"/>
      <c r="G36" s="11" t="s">
        <v>29</v>
      </c>
    </row>
    <row r="37" s="2" customFormat="1" ht="31.5" customHeight="1" spans="1:7">
      <c r="A37" s="11">
        <v>35</v>
      </c>
      <c r="B37" s="12" t="s">
        <v>8</v>
      </c>
      <c r="C37" s="12" t="s">
        <v>102</v>
      </c>
      <c r="D37" s="12" t="s">
        <v>103</v>
      </c>
      <c r="E37" s="19" t="s">
        <v>104</v>
      </c>
      <c r="F37" s="14">
        <v>68</v>
      </c>
      <c r="G37" s="11"/>
    </row>
    <row r="38" s="2" customFormat="1" ht="31.5" customHeight="1" spans="1:7">
      <c r="A38" s="11">
        <v>36</v>
      </c>
      <c r="B38" s="12" t="s">
        <v>8</v>
      </c>
      <c r="C38" s="12" t="s">
        <v>105</v>
      </c>
      <c r="D38" s="12" t="s">
        <v>106</v>
      </c>
      <c r="E38" s="19"/>
      <c r="F38" s="14"/>
      <c r="G38" s="11" t="s">
        <v>29</v>
      </c>
    </row>
    <row r="39" s="2" customFormat="1" ht="31.5" customHeight="1" spans="1:7">
      <c r="A39" s="11">
        <v>37</v>
      </c>
      <c r="B39" s="12" t="s">
        <v>8</v>
      </c>
      <c r="C39" s="12" t="s">
        <v>107</v>
      </c>
      <c r="D39" s="12" t="s">
        <v>108</v>
      </c>
      <c r="E39" s="19"/>
      <c r="F39" s="14"/>
      <c r="G39" s="11" t="s">
        <v>29</v>
      </c>
    </row>
    <row r="40" s="2" customFormat="1" ht="31.5" customHeight="1" spans="1:7">
      <c r="A40" s="11">
        <v>38</v>
      </c>
      <c r="B40" s="12" t="s">
        <v>8</v>
      </c>
      <c r="C40" s="12" t="s">
        <v>109</v>
      </c>
      <c r="D40" s="12" t="s">
        <v>110</v>
      </c>
      <c r="E40" s="19"/>
      <c r="F40" s="14"/>
      <c r="G40" s="11" t="s">
        <v>29</v>
      </c>
    </row>
    <row r="41" s="2" customFormat="1" ht="31.5" customHeight="1" spans="1:7">
      <c r="A41" s="11">
        <v>39</v>
      </c>
      <c r="B41" s="12" t="s">
        <v>8</v>
      </c>
      <c r="C41" s="12" t="s">
        <v>111</v>
      </c>
      <c r="D41" s="12" t="s">
        <v>112</v>
      </c>
      <c r="E41" s="19" t="s">
        <v>113</v>
      </c>
      <c r="F41" s="14">
        <v>66</v>
      </c>
      <c r="G41" s="11"/>
    </row>
    <row r="42" s="2" customFormat="1" ht="31.5" customHeight="1" spans="1:7">
      <c r="A42" s="11">
        <v>40</v>
      </c>
      <c r="B42" s="12" t="s">
        <v>8</v>
      </c>
      <c r="C42" s="12" t="s">
        <v>114</v>
      </c>
      <c r="D42" s="12" t="s">
        <v>115</v>
      </c>
      <c r="E42" s="19" t="s">
        <v>116</v>
      </c>
      <c r="F42" s="14">
        <v>68.33</v>
      </c>
      <c r="G42" s="11"/>
    </row>
    <row r="43" s="2" customFormat="1" ht="31.5" customHeight="1" spans="1:7">
      <c r="A43" s="11">
        <v>41</v>
      </c>
      <c r="B43" s="12" t="s">
        <v>8</v>
      </c>
      <c r="C43" s="12" t="s">
        <v>117</v>
      </c>
      <c r="D43" s="12" t="s">
        <v>118</v>
      </c>
      <c r="E43" s="19"/>
      <c r="F43" s="14"/>
      <c r="G43" s="11" t="s">
        <v>29</v>
      </c>
    </row>
    <row r="44" s="2" customFormat="1" ht="31.5" customHeight="1" spans="1:7">
      <c r="A44" s="11">
        <v>42</v>
      </c>
      <c r="B44" s="12" t="s">
        <v>8</v>
      </c>
      <c r="C44" s="12" t="s">
        <v>119</v>
      </c>
      <c r="D44" s="12" t="s">
        <v>120</v>
      </c>
      <c r="E44" s="19"/>
      <c r="F44" s="14"/>
      <c r="G44" s="11" t="s">
        <v>29</v>
      </c>
    </row>
    <row r="45" s="2" customFormat="1" ht="31.5" customHeight="1" spans="1:7">
      <c r="A45" s="11">
        <v>43</v>
      </c>
      <c r="B45" s="12" t="s">
        <v>8</v>
      </c>
      <c r="C45" s="12" t="s">
        <v>121</v>
      </c>
      <c r="D45" s="12" t="s">
        <v>122</v>
      </c>
      <c r="E45" s="19"/>
      <c r="F45" s="14"/>
      <c r="G45" s="11" t="s">
        <v>29</v>
      </c>
    </row>
    <row r="46" s="2" customFormat="1" ht="31.5" customHeight="1" spans="1:7">
      <c r="A46" s="11">
        <v>44</v>
      </c>
      <c r="B46" s="12" t="s">
        <v>8</v>
      </c>
      <c r="C46" s="12" t="s">
        <v>123</v>
      </c>
      <c r="D46" s="12" t="s">
        <v>124</v>
      </c>
      <c r="E46" s="19" t="s">
        <v>125</v>
      </c>
      <c r="F46" s="14">
        <v>64.33</v>
      </c>
      <c r="G46" s="11"/>
    </row>
    <row r="47" s="2" customFormat="1" ht="31.5" customHeight="1" spans="1:7">
      <c r="A47" s="11">
        <v>45</v>
      </c>
      <c r="B47" s="12" t="s">
        <v>8</v>
      </c>
      <c r="C47" s="12" t="s">
        <v>126</v>
      </c>
      <c r="D47" s="12" t="s">
        <v>127</v>
      </c>
      <c r="E47" s="19"/>
      <c r="F47" s="14"/>
      <c r="G47" s="11" t="s">
        <v>29</v>
      </c>
    </row>
    <row r="48" s="2" customFormat="1" ht="31.5" customHeight="1" spans="1:7">
      <c r="A48" s="11">
        <v>46</v>
      </c>
      <c r="B48" s="12" t="s">
        <v>8</v>
      </c>
      <c r="C48" s="12" t="s">
        <v>128</v>
      </c>
      <c r="D48" s="12" t="s">
        <v>129</v>
      </c>
      <c r="E48" s="19" t="s">
        <v>130</v>
      </c>
      <c r="F48" s="14">
        <v>63</v>
      </c>
      <c r="G48" s="11"/>
    </row>
    <row r="49" s="2" customFormat="1" ht="31.5" customHeight="1" spans="1:7">
      <c r="A49" s="11">
        <v>47</v>
      </c>
      <c r="B49" s="12" t="s">
        <v>8</v>
      </c>
      <c r="C49" s="12" t="s">
        <v>131</v>
      </c>
      <c r="D49" s="12" t="s">
        <v>132</v>
      </c>
      <c r="E49" s="19" t="s">
        <v>133</v>
      </c>
      <c r="F49" s="14">
        <v>67</v>
      </c>
      <c r="G49" s="11"/>
    </row>
    <row r="50" s="2" customFormat="1" ht="31.5" customHeight="1" spans="1:7">
      <c r="A50" s="11">
        <v>48</v>
      </c>
      <c r="B50" s="12" t="s">
        <v>8</v>
      </c>
      <c r="C50" s="12" t="s">
        <v>134</v>
      </c>
      <c r="D50" s="12" t="s">
        <v>135</v>
      </c>
      <c r="E50" s="19" t="s">
        <v>136</v>
      </c>
      <c r="F50" s="14">
        <v>61.33</v>
      </c>
      <c r="G50" s="11"/>
    </row>
    <row r="51" s="2" customFormat="1" ht="31.5" customHeight="1" spans="1:7">
      <c r="A51" s="11">
        <v>49</v>
      </c>
      <c r="B51" s="12" t="s">
        <v>8</v>
      </c>
      <c r="C51" s="12" t="s">
        <v>137</v>
      </c>
      <c r="D51" s="12" t="s">
        <v>138</v>
      </c>
      <c r="E51" s="19" t="s">
        <v>139</v>
      </c>
      <c r="F51" s="14">
        <v>63.67</v>
      </c>
      <c r="G51" s="11"/>
    </row>
    <row r="52" s="2" customFormat="1" ht="31.5" customHeight="1" spans="1:7">
      <c r="A52" s="11">
        <v>50</v>
      </c>
      <c r="B52" s="12" t="s">
        <v>8</v>
      </c>
      <c r="C52" s="12" t="s">
        <v>140</v>
      </c>
      <c r="D52" s="12" t="s">
        <v>141</v>
      </c>
      <c r="E52" s="19" t="s">
        <v>142</v>
      </c>
      <c r="F52" s="14">
        <v>75.33</v>
      </c>
      <c r="G52" s="11"/>
    </row>
    <row r="53" s="2" customFormat="1" ht="31.5" customHeight="1" spans="1:7">
      <c r="A53" s="11">
        <v>51</v>
      </c>
      <c r="B53" s="12" t="s">
        <v>8</v>
      </c>
      <c r="C53" s="12" t="s">
        <v>143</v>
      </c>
      <c r="D53" s="12" t="s">
        <v>144</v>
      </c>
      <c r="E53" s="19" t="s">
        <v>145</v>
      </c>
      <c r="F53" s="14">
        <v>69</v>
      </c>
      <c r="G53" s="11"/>
    </row>
    <row r="54" s="2" customFormat="1" ht="31.5" customHeight="1" spans="1:7">
      <c r="A54" s="11">
        <v>52</v>
      </c>
      <c r="B54" s="12" t="s">
        <v>8</v>
      </c>
      <c r="C54" s="12" t="s">
        <v>146</v>
      </c>
      <c r="D54" s="12" t="s">
        <v>147</v>
      </c>
      <c r="E54" s="19" t="s">
        <v>148</v>
      </c>
      <c r="F54" s="14">
        <v>62</v>
      </c>
      <c r="G54" s="11"/>
    </row>
    <row r="55" s="2" customFormat="1" ht="31.5" customHeight="1" spans="1:7">
      <c r="A55" s="11">
        <v>53</v>
      </c>
      <c r="B55" s="12" t="s">
        <v>8</v>
      </c>
      <c r="C55" s="12" t="s">
        <v>149</v>
      </c>
      <c r="D55" s="12" t="s">
        <v>150</v>
      </c>
      <c r="E55" s="19"/>
      <c r="F55" s="14"/>
      <c r="G55" s="11" t="s">
        <v>29</v>
      </c>
    </row>
    <row r="56" s="2" customFormat="1" ht="31.5" customHeight="1" spans="1:7">
      <c r="A56" s="11">
        <v>54</v>
      </c>
      <c r="B56" s="12" t="s">
        <v>8</v>
      </c>
      <c r="C56" s="12" t="s">
        <v>151</v>
      </c>
      <c r="D56" s="12" t="s">
        <v>152</v>
      </c>
      <c r="E56" s="19" t="s">
        <v>153</v>
      </c>
      <c r="F56" s="14">
        <v>66.33</v>
      </c>
      <c r="G56" s="11"/>
    </row>
    <row r="57" s="2" customFormat="1" ht="31.5" customHeight="1" spans="1:7">
      <c r="A57" s="11">
        <v>55</v>
      </c>
      <c r="B57" s="12" t="s">
        <v>8</v>
      </c>
      <c r="C57" s="12" t="s">
        <v>154</v>
      </c>
      <c r="D57" s="12" t="s">
        <v>155</v>
      </c>
      <c r="E57" s="19" t="s">
        <v>156</v>
      </c>
      <c r="F57" s="14">
        <v>62.67</v>
      </c>
      <c r="G57" s="11"/>
    </row>
    <row r="58" s="2" customFormat="1" ht="31.5" customHeight="1" spans="1:7">
      <c r="A58" s="11">
        <v>56</v>
      </c>
      <c r="B58" s="12" t="s">
        <v>8</v>
      </c>
      <c r="C58" s="12" t="s">
        <v>157</v>
      </c>
      <c r="D58" s="12" t="s">
        <v>158</v>
      </c>
      <c r="E58" s="19" t="s">
        <v>159</v>
      </c>
      <c r="F58" s="14">
        <v>61</v>
      </c>
      <c r="G58" s="11"/>
    </row>
    <row r="59" s="2" customFormat="1" ht="31.5" customHeight="1" spans="1:7">
      <c r="A59" s="11">
        <v>57</v>
      </c>
      <c r="B59" s="12" t="s">
        <v>8</v>
      </c>
      <c r="C59" s="12" t="s">
        <v>160</v>
      </c>
      <c r="D59" s="12" t="s">
        <v>161</v>
      </c>
      <c r="E59" s="19" t="s">
        <v>162</v>
      </c>
      <c r="F59" s="14">
        <v>64</v>
      </c>
      <c r="G59" s="11"/>
    </row>
    <row r="60" s="2" customFormat="1" ht="31.5" customHeight="1" spans="1:7">
      <c r="A60" s="11">
        <v>58</v>
      </c>
      <c r="B60" s="12" t="s">
        <v>8</v>
      </c>
      <c r="C60" s="12" t="s">
        <v>163</v>
      </c>
      <c r="D60" s="12" t="s">
        <v>164</v>
      </c>
      <c r="E60" s="19"/>
      <c r="F60" s="14"/>
      <c r="G60" s="11" t="s">
        <v>29</v>
      </c>
    </row>
    <row r="61" s="2" customFormat="1" ht="31.5" customHeight="1" spans="1:7">
      <c r="A61" s="11">
        <v>59</v>
      </c>
      <c r="B61" s="12" t="s">
        <v>8</v>
      </c>
      <c r="C61" s="12" t="s">
        <v>165</v>
      </c>
      <c r="D61" s="12" t="s">
        <v>166</v>
      </c>
      <c r="E61" s="19" t="s">
        <v>167</v>
      </c>
      <c r="F61" s="14">
        <v>66</v>
      </c>
      <c r="G61" s="11"/>
    </row>
    <row r="62" s="2" customFormat="1" ht="31.5" customHeight="1" spans="1:7">
      <c r="A62" s="11">
        <v>60</v>
      </c>
      <c r="B62" s="12" t="s">
        <v>8</v>
      </c>
      <c r="C62" s="12" t="s">
        <v>168</v>
      </c>
      <c r="D62" s="12" t="s">
        <v>169</v>
      </c>
      <c r="E62" s="19" t="s">
        <v>170</v>
      </c>
      <c r="F62" s="14">
        <v>68.67</v>
      </c>
      <c r="G62" s="11"/>
    </row>
  </sheetData>
  <sheetProtection password="E827" sheet="1" selectLockedCells="1" selectUnlockedCells="1" objects="1"/>
  <mergeCells count="1">
    <mergeCell ref="A1:G1"/>
  </mergeCells>
  <printOptions horizontalCentered="1"/>
  <pageMargins left="0.0388888888888889" right="0.0388888888888889" top="0.393055555555556" bottom="0.393055555555556" header="0.314583333333333" footer="0.196527777777778"/>
  <pageSetup paperSize="9" orientation="portrait" horizontalDpi="600"/>
  <headerFooter>
    <oddFooter>&amp;C第 &amp;P 页，共 &amp;N 页</oddFooter>
  </headerFooter>
  <rowBreaks count="1" manualBreakCount="1">
    <brk id="7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2"/>
  <sheetViews>
    <sheetView tabSelected="1" workbookViewId="0">
      <selection activeCell="K3" sqref="K3"/>
    </sheetView>
  </sheetViews>
  <sheetFormatPr defaultColWidth="9" defaultRowHeight="47.1" customHeight="1"/>
  <cols>
    <col min="1" max="1" width="6.5" style="3" customWidth="1"/>
    <col min="2" max="2" width="26.125" style="3" customWidth="1"/>
    <col min="3" max="3" width="17.625" style="3" customWidth="1"/>
    <col min="4" max="4" width="11.125" style="3" customWidth="1"/>
    <col min="5" max="5" width="13.625" style="3" customWidth="1"/>
    <col min="6" max="6" width="12.625" style="4" customWidth="1"/>
    <col min="7" max="7" width="13.625" style="4" customWidth="1"/>
    <col min="8" max="8" width="12.625" style="4" customWidth="1"/>
    <col min="9" max="9" width="13.625" style="4" customWidth="1"/>
    <col min="10" max="10" width="9.75" style="3" customWidth="1"/>
    <col min="11" max="11" width="14" style="3" customWidth="1"/>
    <col min="12" max="16384" width="9" style="3"/>
  </cols>
  <sheetData>
    <row r="1" ht="78" customHeight="1" spans="1:11">
      <c r="A1" s="5" t="s">
        <v>171</v>
      </c>
      <c r="B1" s="6"/>
      <c r="C1" s="6"/>
      <c r="D1" s="6"/>
      <c r="E1" s="6"/>
      <c r="F1" s="7"/>
      <c r="G1" s="7"/>
      <c r="H1" s="7"/>
      <c r="I1" s="7"/>
      <c r="J1" s="6"/>
      <c r="K1" s="6"/>
    </row>
    <row r="2" s="1" customFormat="1" ht="48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172</v>
      </c>
      <c r="F2" s="9" t="s">
        <v>173</v>
      </c>
      <c r="G2" s="10" t="s">
        <v>6</v>
      </c>
      <c r="H2" s="9" t="s">
        <v>174</v>
      </c>
      <c r="I2" s="9" t="s">
        <v>175</v>
      </c>
      <c r="J2" s="15" t="s">
        <v>176</v>
      </c>
      <c r="K2" s="8" t="s">
        <v>7</v>
      </c>
    </row>
    <row r="3" s="2" customFormat="1" ht="32" customHeight="1" spans="1:11">
      <c r="A3" s="11">
        <v>1</v>
      </c>
      <c r="B3" s="12" t="s">
        <v>8</v>
      </c>
      <c r="C3" s="12" t="s">
        <v>9</v>
      </c>
      <c r="D3" s="12" t="s">
        <v>10</v>
      </c>
      <c r="E3" s="12">
        <v>97.5</v>
      </c>
      <c r="F3" s="13">
        <f>E3*0.6</f>
        <v>58.5</v>
      </c>
      <c r="G3" s="14">
        <f>VLOOKUP(D3,面试成绩汇总表!D3:F62,3,0)</f>
        <v>79</v>
      </c>
      <c r="H3" s="14">
        <f>G3*0.4</f>
        <v>31.6</v>
      </c>
      <c r="I3" s="14">
        <f>F3+H3</f>
        <v>90.1</v>
      </c>
      <c r="J3" s="11">
        <f>RANK(I3,$I$3:$I$62,0)</f>
        <v>1</v>
      </c>
      <c r="K3" s="11"/>
    </row>
    <row r="4" s="2" customFormat="1" ht="32" customHeight="1" spans="1:11">
      <c r="A4" s="11">
        <v>2</v>
      </c>
      <c r="B4" s="12" t="s">
        <v>8</v>
      </c>
      <c r="C4" s="12" t="s">
        <v>12</v>
      </c>
      <c r="D4" s="12" t="s">
        <v>13</v>
      </c>
      <c r="E4" s="12">
        <v>97</v>
      </c>
      <c r="F4" s="13">
        <f>E4*0.6</f>
        <v>58.2</v>
      </c>
      <c r="G4" s="14">
        <f>VLOOKUP(D4,面试成绩汇总表!D4:F63,3,0)</f>
        <v>78.33</v>
      </c>
      <c r="H4" s="14">
        <f>G4*0.4</f>
        <v>31.332</v>
      </c>
      <c r="I4" s="14">
        <f>F4+H4</f>
        <v>89.532</v>
      </c>
      <c r="J4" s="11">
        <f>RANK(I4,$I$3:$I$62,0)</f>
        <v>2</v>
      </c>
      <c r="K4" s="11"/>
    </row>
    <row r="5" s="2" customFormat="1" ht="32" customHeight="1" spans="1:11">
      <c r="A5" s="11">
        <v>3</v>
      </c>
      <c r="B5" s="12" t="s">
        <v>8</v>
      </c>
      <c r="C5" s="12" t="s">
        <v>18</v>
      </c>
      <c r="D5" s="12" t="s">
        <v>19</v>
      </c>
      <c r="E5" s="12">
        <v>96.4</v>
      </c>
      <c r="F5" s="13">
        <f>E5*0.6</f>
        <v>57.84</v>
      </c>
      <c r="G5" s="14">
        <f>VLOOKUP(D5,面试成绩汇总表!D6:F65,3,0)</f>
        <v>78.67</v>
      </c>
      <c r="H5" s="14">
        <f>G5*0.4</f>
        <v>31.468</v>
      </c>
      <c r="I5" s="14">
        <f>F5+H5</f>
        <v>89.308</v>
      </c>
      <c r="J5" s="11">
        <f>RANK(I5,$I$3:$I$62,0)</f>
        <v>3</v>
      </c>
      <c r="K5" s="11"/>
    </row>
    <row r="6" s="2" customFormat="1" ht="32" customHeight="1" spans="1:11">
      <c r="A6" s="11">
        <v>4</v>
      </c>
      <c r="B6" s="12" t="s">
        <v>8</v>
      </c>
      <c r="C6" s="12" t="s">
        <v>21</v>
      </c>
      <c r="D6" s="12" t="s">
        <v>22</v>
      </c>
      <c r="E6" s="12">
        <v>96.35</v>
      </c>
      <c r="F6" s="13">
        <f>E6*0.6</f>
        <v>57.81</v>
      </c>
      <c r="G6" s="14">
        <f>VLOOKUP(D6,面试成绩汇总表!D7:F66,3,0)</f>
        <v>78</v>
      </c>
      <c r="H6" s="14">
        <f>G6*0.4</f>
        <v>31.2</v>
      </c>
      <c r="I6" s="14">
        <f>F6+H6</f>
        <v>89.01</v>
      </c>
      <c r="J6" s="11">
        <f>RANK(I6,$I$3:$I$62,0)</f>
        <v>4</v>
      </c>
      <c r="K6" s="11"/>
    </row>
    <row r="7" s="2" customFormat="1" ht="32" customHeight="1" spans="1:11">
      <c r="A7" s="11">
        <v>5</v>
      </c>
      <c r="B7" s="12" t="s">
        <v>8</v>
      </c>
      <c r="C7" s="12" t="s">
        <v>30</v>
      </c>
      <c r="D7" s="12" t="s">
        <v>31</v>
      </c>
      <c r="E7" s="12">
        <v>95.9</v>
      </c>
      <c r="F7" s="13">
        <f>E7*0.6</f>
        <v>57.54</v>
      </c>
      <c r="G7" s="14">
        <f>VLOOKUP(D7,面试成绩汇总表!D10:F69,3,0)</f>
        <v>78</v>
      </c>
      <c r="H7" s="14">
        <f>G7*0.4</f>
        <v>31.2</v>
      </c>
      <c r="I7" s="14">
        <f>F7+H7</f>
        <v>88.74</v>
      </c>
      <c r="J7" s="11">
        <f>RANK(I7,$I$3:$I$62,0)</f>
        <v>5</v>
      </c>
      <c r="K7" s="11"/>
    </row>
    <row r="8" s="2" customFormat="1" ht="32" customHeight="1" spans="1:11">
      <c r="A8" s="11">
        <v>6</v>
      </c>
      <c r="B8" s="12" t="s">
        <v>8</v>
      </c>
      <c r="C8" s="12" t="s">
        <v>39</v>
      </c>
      <c r="D8" s="12" t="s">
        <v>40</v>
      </c>
      <c r="E8" s="12">
        <v>95.5</v>
      </c>
      <c r="F8" s="13">
        <f>E8*0.6</f>
        <v>57.3</v>
      </c>
      <c r="G8" s="14">
        <f>VLOOKUP(D8,面试成绩汇总表!D13:F72,3,0)</f>
        <v>77.67</v>
      </c>
      <c r="H8" s="14">
        <f>G8*0.4</f>
        <v>31.068</v>
      </c>
      <c r="I8" s="14">
        <f>F8+H8</f>
        <v>88.368</v>
      </c>
      <c r="J8" s="11">
        <f>RANK(I8,$I$3:$I$62,0)</f>
        <v>6</v>
      </c>
      <c r="K8" s="11"/>
    </row>
    <row r="9" s="2" customFormat="1" ht="32" customHeight="1" spans="1:11">
      <c r="A9" s="11">
        <v>7</v>
      </c>
      <c r="B9" s="12" t="s">
        <v>8</v>
      </c>
      <c r="C9" s="12" t="s">
        <v>15</v>
      </c>
      <c r="D9" s="12" t="s">
        <v>16</v>
      </c>
      <c r="E9" s="12">
        <v>96.8</v>
      </c>
      <c r="F9" s="13">
        <f>E9*0.6</f>
        <v>58.08</v>
      </c>
      <c r="G9" s="14">
        <f>VLOOKUP(D9,面试成绩汇总表!D5:F64,3,0)</f>
        <v>75.33</v>
      </c>
      <c r="H9" s="14">
        <f>G9*0.4</f>
        <v>30.132</v>
      </c>
      <c r="I9" s="14">
        <f>F9+H9</f>
        <v>88.212</v>
      </c>
      <c r="J9" s="11">
        <f>RANK(I9,$I$3:$I$62,0)</f>
        <v>7</v>
      </c>
      <c r="K9" s="11"/>
    </row>
    <row r="10" s="2" customFormat="1" ht="32" customHeight="1" spans="1:11">
      <c r="A10" s="11">
        <v>8</v>
      </c>
      <c r="B10" s="12" t="s">
        <v>8</v>
      </c>
      <c r="C10" s="12" t="s">
        <v>36</v>
      </c>
      <c r="D10" s="12" t="s">
        <v>37</v>
      </c>
      <c r="E10" s="12">
        <v>95.8</v>
      </c>
      <c r="F10" s="13">
        <f>E10*0.6</f>
        <v>57.48</v>
      </c>
      <c r="G10" s="14">
        <f>VLOOKUP(D10,面试成绩汇总表!D12:F71,3,0)</f>
        <v>76.33</v>
      </c>
      <c r="H10" s="14">
        <f>G10*0.4</f>
        <v>30.532</v>
      </c>
      <c r="I10" s="14">
        <f>F10+H10</f>
        <v>88.012</v>
      </c>
      <c r="J10" s="11">
        <f>RANK(I10,$I$3:$I$62,0)</f>
        <v>8</v>
      </c>
      <c r="K10" s="11"/>
    </row>
    <row r="11" s="2" customFormat="1" ht="32" customHeight="1" spans="1:11">
      <c r="A11" s="11">
        <v>9</v>
      </c>
      <c r="B11" s="12" t="s">
        <v>8</v>
      </c>
      <c r="C11" s="12" t="s">
        <v>33</v>
      </c>
      <c r="D11" s="12" t="s">
        <v>34</v>
      </c>
      <c r="E11" s="12">
        <v>95.8</v>
      </c>
      <c r="F11" s="13">
        <f>E11*0.6</f>
        <v>57.48</v>
      </c>
      <c r="G11" s="14">
        <f>VLOOKUP(D11,面试成绩汇总表!D11:F70,3,0)</f>
        <v>76</v>
      </c>
      <c r="H11" s="14">
        <f>G11*0.4</f>
        <v>30.4</v>
      </c>
      <c r="I11" s="14">
        <f>F11+H11</f>
        <v>87.88</v>
      </c>
      <c r="J11" s="11">
        <f>RANK(I11,$I$3:$I$62,0)</f>
        <v>9</v>
      </c>
      <c r="K11" s="11"/>
    </row>
    <row r="12" s="2" customFormat="1" ht="32" customHeight="1" spans="1:11">
      <c r="A12" s="11">
        <v>10</v>
      </c>
      <c r="B12" s="12" t="s">
        <v>8</v>
      </c>
      <c r="C12" s="12" t="s">
        <v>42</v>
      </c>
      <c r="D12" s="12" t="s">
        <v>43</v>
      </c>
      <c r="E12" s="12">
        <v>95</v>
      </c>
      <c r="F12" s="13">
        <f>E12*0.6</f>
        <v>57</v>
      </c>
      <c r="G12" s="14">
        <f>VLOOKUP(D12,面试成绩汇总表!D14:F73,3,0)</f>
        <v>77</v>
      </c>
      <c r="H12" s="14">
        <f>G12*0.4</f>
        <v>30.8</v>
      </c>
      <c r="I12" s="14">
        <f>F12+H12</f>
        <v>87.8</v>
      </c>
      <c r="J12" s="11">
        <f>RANK(I12,$I$3:$I$62,0)</f>
        <v>10</v>
      </c>
      <c r="K12" s="11"/>
    </row>
    <row r="13" s="2" customFormat="1" ht="32" customHeight="1" spans="1:11">
      <c r="A13" s="11">
        <v>11</v>
      </c>
      <c r="B13" s="12" t="s">
        <v>8</v>
      </c>
      <c r="C13" s="12" t="s">
        <v>24</v>
      </c>
      <c r="D13" s="12" t="s">
        <v>25</v>
      </c>
      <c r="E13" s="12">
        <v>96.1</v>
      </c>
      <c r="F13" s="13">
        <f>E13*0.6</f>
        <v>57.66</v>
      </c>
      <c r="G13" s="14">
        <f>VLOOKUP(D13,面试成绩汇总表!D8:F67,3,0)</f>
        <v>75</v>
      </c>
      <c r="H13" s="14">
        <f>G13*0.4</f>
        <v>30</v>
      </c>
      <c r="I13" s="14">
        <f>F13+H13</f>
        <v>87.66</v>
      </c>
      <c r="J13" s="11">
        <f>RANK(I13,$I$3:$I$62,0)</f>
        <v>11</v>
      </c>
      <c r="K13" s="11"/>
    </row>
    <row r="14" s="2" customFormat="1" ht="32" customHeight="1" spans="1:11">
      <c r="A14" s="11">
        <v>12</v>
      </c>
      <c r="B14" s="12" t="s">
        <v>8</v>
      </c>
      <c r="C14" s="12" t="s">
        <v>57</v>
      </c>
      <c r="D14" s="12" t="s">
        <v>58</v>
      </c>
      <c r="E14" s="12">
        <v>94.5</v>
      </c>
      <c r="F14" s="13">
        <f>E14*0.6</f>
        <v>56.7</v>
      </c>
      <c r="G14" s="14">
        <f>VLOOKUP(D14,面试成绩汇总表!D19:F78,3,0)</f>
        <v>76</v>
      </c>
      <c r="H14" s="14">
        <f>G14*0.4</f>
        <v>30.4</v>
      </c>
      <c r="I14" s="14">
        <f>F14+H14</f>
        <v>87.1</v>
      </c>
      <c r="J14" s="11">
        <f>RANK(I14,$I$3:$I$62,0)</f>
        <v>12</v>
      </c>
      <c r="K14" s="11"/>
    </row>
    <row r="15" s="2" customFormat="1" ht="32" customHeight="1" spans="1:11">
      <c r="A15" s="11">
        <v>13</v>
      </c>
      <c r="B15" s="12" t="s">
        <v>8</v>
      </c>
      <c r="C15" s="12" t="s">
        <v>60</v>
      </c>
      <c r="D15" s="12" t="s">
        <v>61</v>
      </c>
      <c r="E15" s="12">
        <v>94</v>
      </c>
      <c r="F15" s="13">
        <f>E15*0.6</f>
        <v>56.4</v>
      </c>
      <c r="G15" s="14">
        <f>VLOOKUP(D15,面试成绩汇总表!D20:F79,3,0)</f>
        <v>72</v>
      </c>
      <c r="H15" s="14">
        <f>G15*0.4</f>
        <v>28.8</v>
      </c>
      <c r="I15" s="14">
        <f>F15+H15</f>
        <v>85.2</v>
      </c>
      <c r="J15" s="11">
        <f>RANK(I15,$I$3:$I$62,0)</f>
        <v>13</v>
      </c>
      <c r="K15" s="11"/>
    </row>
    <row r="16" s="2" customFormat="1" ht="32" customHeight="1" spans="1:11">
      <c r="A16" s="11">
        <v>14</v>
      </c>
      <c r="B16" s="12" t="s">
        <v>8</v>
      </c>
      <c r="C16" s="12" t="s">
        <v>51</v>
      </c>
      <c r="D16" s="12" t="s">
        <v>52</v>
      </c>
      <c r="E16" s="12">
        <v>94.6</v>
      </c>
      <c r="F16" s="13">
        <f>E16*0.6</f>
        <v>56.76</v>
      </c>
      <c r="G16" s="14">
        <f>VLOOKUP(D16,面试成绩汇总表!D17:F76,3,0)</f>
        <v>69</v>
      </c>
      <c r="H16" s="14">
        <f>G16*0.4</f>
        <v>27.6</v>
      </c>
      <c r="I16" s="14">
        <f>F16+H16</f>
        <v>84.36</v>
      </c>
      <c r="J16" s="11">
        <f>RANK(I16,$I$3:$I$62,0)</f>
        <v>14</v>
      </c>
      <c r="K16" s="11"/>
    </row>
    <row r="17" s="2" customFormat="1" ht="32" customHeight="1" spans="1:11">
      <c r="A17" s="11">
        <v>15</v>
      </c>
      <c r="B17" s="12" t="s">
        <v>8</v>
      </c>
      <c r="C17" s="12" t="s">
        <v>63</v>
      </c>
      <c r="D17" s="12" t="s">
        <v>64</v>
      </c>
      <c r="E17" s="12">
        <v>93.45</v>
      </c>
      <c r="F17" s="13">
        <f>E17*0.6</f>
        <v>56.07</v>
      </c>
      <c r="G17" s="14">
        <f>VLOOKUP(D17,面试成绩汇总表!D21:F80,3,0)</f>
        <v>70</v>
      </c>
      <c r="H17" s="14">
        <f>G17*0.4</f>
        <v>28</v>
      </c>
      <c r="I17" s="14">
        <f>F17+H17</f>
        <v>84.07</v>
      </c>
      <c r="J17" s="11">
        <f>RANK(I17,$I$3:$I$62,0)</f>
        <v>15</v>
      </c>
      <c r="K17" s="11"/>
    </row>
    <row r="18" s="2" customFormat="1" ht="32" customHeight="1" spans="1:11">
      <c r="A18" s="11">
        <v>16</v>
      </c>
      <c r="B18" s="12" t="s">
        <v>8</v>
      </c>
      <c r="C18" s="12" t="s">
        <v>54</v>
      </c>
      <c r="D18" s="12" t="s">
        <v>55</v>
      </c>
      <c r="E18" s="12">
        <v>94.6</v>
      </c>
      <c r="F18" s="13">
        <f>E18*0.6</f>
        <v>56.76</v>
      </c>
      <c r="G18" s="14">
        <f>VLOOKUP(D18,面试成绩汇总表!D18:F77,3,0)</f>
        <v>68</v>
      </c>
      <c r="H18" s="14">
        <f>G18*0.4</f>
        <v>27.2</v>
      </c>
      <c r="I18" s="14">
        <f>F18+H18</f>
        <v>83.96</v>
      </c>
      <c r="J18" s="11">
        <f>RANK(I18,$I$3:$I$62,0)</f>
        <v>16</v>
      </c>
      <c r="K18" s="11"/>
    </row>
    <row r="19" s="2" customFormat="1" ht="32" customHeight="1" spans="1:11">
      <c r="A19" s="11">
        <v>17</v>
      </c>
      <c r="B19" s="12" t="s">
        <v>8</v>
      </c>
      <c r="C19" s="12" t="s">
        <v>45</v>
      </c>
      <c r="D19" s="12" t="s">
        <v>46</v>
      </c>
      <c r="E19" s="12">
        <v>94.9</v>
      </c>
      <c r="F19" s="13">
        <f>E19*0.6</f>
        <v>56.94</v>
      </c>
      <c r="G19" s="14">
        <f>VLOOKUP(D19,面试成绩汇总表!D15:F74,3,0)</f>
        <v>67.33</v>
      </c>
      <c r="H19" s="14">
        <f>G19*0.4</f>
        <v>26.932</v>
      </c>
      <c r="I19" s="14">
        <f>F19+H19</f>
        <v>83.872</v>
      </c>
      <c r="J19" s="11">
        <f>RANK(I19,$I$3:$I$62,0)</f>
        <v>17</v>
      </c>
      <c r="K19" s="11"/>
    </row>
    <row r="20" s="2" customFormat="1" ht="32" customHeight="1" spans="1:11">
      <c r="A20" s="11">
        <v>18</v>
      </c>
      <c r="B20" s="12" t="s">
        <v>8</v>
      </c>
      <c r="C20" s="12" t="s">
        <v>140</v>
      </c>
      <c r="D20" s="12" t="s">
        <v>141</v>
      </c>
      <c r="E20" s="12">
        <v>88.7</v>
      </c>
      <c r="F20" s="13">
        <f>E20*0.6</f>
        <v>53.22</v>
      </c>
      <c r="G20" s="14">
        <f>VLOOKUP(D20,面试成绩汇总表!D52:F111,3,0)</f>
        <v>75.33</v>
      </c>
      <c r="H20" s="14">
        <f>G20*0.4</f>
        <v>30.132</v>
      </c>
      <c r="I20" s="14">
        <f>F20+H20</f>
        <v>83.352</v>
      </c>
      <c r="J20" s="11">
        <f>RANK(I20,$I$3:$I$62,0)</f>
        <v>18</v>
      </c>
      <c r="K20" s="11"/>
    </row>
    <row r="21" s="2" customFormat="1" ht="32" customHeight="1" spans="1:11">
      <c r="A21" s="11">
        <v>19</v>
      </c>
      <c r="B21" s="12" t="s">
        <v>8</v>
      </c>
      <c r="C21" s="12" t="s">
        <v>72</v>
      </c>
      <c r="D21" s="12" t="s">
        <v>73</v>
      </c>
      <c r="E21" s="12">
        <v>92.5</v>
      </c>
      <c r="F21" s="13">
        <f>E21*0.6</f>
        <v>55.5</v>
      </c>
      <c r="G21" s="14">
        <f>VLOOKUP(D21,面试成绩汇总表!D25:F84,3,0)</f>
        <v>69</v>
      </c>
      <c r="H21" s="14">
        <f>G21*0.4</f>
        <v>27.6</v>
      </c>
      <c r="I21" s="14">
        <f>F21+H21</f>
        <v>83.1</v>
      </c>
      <c r="J21" s="11">
        <f>RANK(I21,$I$3:$I$62,0)</f>
        <v>19</v>
      </c>
      <c r="K21" s="11"/>
    </row>
    <row r="22" s="2" customFormat="1" ht="32" customHeight="1" spans="1:11">
      <c r="A22" s="11">
        <v>20</v>
      </c>
      <c r="B22" s="12" t="s">
        <v>8</v>
      </c>
      <c r="C22" s="12" t="s">
        <v>48</v>
      </c>
      <c r="D22" s="12" t="s">
        <v>49</v>
      </c>
      <c r="E22" s="12">
        <v>94.8</v>
      </c>
      <c r="F22" s="13">
        <f>E22*0.6</f>
        <v>56.88</v>
      </c>
      <c r="G22" s="14">
        <f>VLOOKUP(D22,面试成绩汇总表!D16:F75,3,0)</f>
        <v>64</v>
      </c>
      <c r="H22" s="14">
        <f>G22*0.4</f>
        <v>25.6</v>
      </c>
      <c r="I22" s="14">
        <f>F22+H22</f>
        <v>82.48</v>
      </c>
      <c r="J22" s="11">
        <f>RANK(I22,$I$3:$I$62,0)</f>
        <v>20</v>
      </c>
      <c r="K22" s="11"/>
    </row>
    <row r="23" s="2" customFormat="1" ht="32" customHeight="1" spans="1:11">
      <c r="A23" s="11">
        <v>21</v>
      </c>
      <c r="B23" s="12" t="s">
        <v>8</v>
      </c>
      <c r="C23" s="12" t="s">
        <v>102</v>
      </c>
      <c r="D23" s="12" t="s">
        <v>103</v>
      </c>
      <c r="E23" s="12">
        <v>91.05</v>
      </c>
      <c r="F23" s="13">
        <f>E23*0.6</f>
        <v>54.63</v>
      </c>
      <c r="G23" s="14">
        <f>VLOOKUP(D23,面试成绩汇总表!D37:F96,3,0)</f>
        <v>68</v>
      </c>
      <c r="H23" s="14">
        <f>G23*0.4</f>
        <v>27.2</v>
      </c>
      <c r="I23" s="14">
        <f>F23+H23</f>
        <v>81.83</v>
      </c>
      <c r="J23" s="11">
        <f>RANK(I23,$I$3:$I$62,0)</f>
        <v>21</v>
      </c>
      <c r="K23" s="11"/>
    </row>
    <row r="24" s="2" customFormat="1" ht="32" customHeight="1" spans="1:11">
      <c r="A24" s="11">
        <v>22</v>
      </c>
      <c r="B24" s="12" t="s">
        <v>8</v>
      </c>
      <c r="C24" s="12" t="s">
        <v>114</v>
      </c>
      <c r="D24" s="12" t="s">
        <v>115</v>
      </c>
      <c r="E24" s="12">
        <v>90.15</v>
      </c>
      <c r="F24" s="13">
        <f>E24*0.6</f>
        <v>54.09</v>
      </c>
      <c r="G24" s="14">
        <f>VLOOKUP(D24,面试成绩汇总表!D42:F101,3,0)</f>
        <v>68.33</v>
      </c>
      <c r="H24" s="14">
        <f>G24*0.4</f>
        <v>27.332</v>
      </c>
      <c r="I24" s="14">
        <f>F24+H24</f>
        <v>81.422</v>
      </c>
      <c r="J24" s="11">
        <f>RANK(I24,$I$3:$I$62,0)</f>
        <v>22</v>
      </c>
      <c r="K24" s="11"/>
    </row>
    <row r="25" s="2" customFormat="1" ht="32" customHeight="1" spans="1:11">
      <c r="A25" s="11">
        <v>23</v>
      </c>
      <c r="B25" s="12" t="s">
        <v>8</v>
      </c>
      <c r="C25" s="12" t="s">
        <v>97</v>
      </c>
      <c r="D25" s="12" t="s">
        <v>98</v>
      </c>
      <c r="E25" s="12">
        <v>91.35</v>
      </c>
      <c r="F25" s="13">
        <f>E25*0.6</f>
        <v>54.81</v>
      </c>
      <c r="G25" s="14">
        <f>VLOOKUP(D25,面试成绩汇总表!D35:F94,3,0)</f>
        <v>66.33</v>
      </c>
      <c r="H25" s="14">
        <f>G25*0.4</f>
        <v>26.532</v>
      </c>
      <c r="I25" s="14">
        <f>F25+H25</f>
        <v>81.342</v>
      </c>
      <c r="J25" s="11">
        <f>RANK(I25,$I$3:$I$62,0)</f>
        <v>23</v>
      </c>
      <c r="K25" s="11"/>
    </row>
    <row r="26" s="2" customFormat="1" ht="32" customHeight="1" spans="1:11">
      <c r="A26" s="11">
        <v>24</v>
      </c>
      <c r="B26" s="12" t="s">
        <v>8</v>
      </c>
      <c r="C26" s="12" t="s">
        <v>89</v>
      </c>
      <c r="D26" s="12" t="s">
        <v>90</v>
      </c>
      <c r="E26" s="12">
        <v>91.65</v>
      </c>
      <c r="F26" s="13">
        <f>E26*0.6</f>
        <v>54.99</v>
      </c>
      <c r="G26" s="14">
        <f>VLOOKUP(D26,面试成绩汇总表!D32:F91,3,0)</f>
        <v>65.67</v>
      </c>
      <c r="H26" s="14">
        <f>G26*0.4</f>
        <v>26.268</v>
      </c>
      <c r="I26" s="14">
        <f>F26+H26</f>
        <v>81.258</v>
      </c>
      <c r="J26" s="11">
        <f>RANK(I26,$I$3:$I$62,0)</f>
        <v>24</v>
      </c>
      <c r="K26" s="11"/>
    </row>
    <row r="27" s="2" customFormat="1" ht="32" customHeight="1" spans="1:11">
      <c r="A27" s="11">
        <v>25</v>
      </c>
      <c r="B27" s="12" t="s">
        <v>8</v>
      </c>
      <c r="C27" s="12" t="s">
        <v>77</v>
      </c>
      <c r="D27" s="12" t="s">
        <v>78</v>
      </c>
      <c r="E27" s="12">
        <v>92.25</v>
      </c>
      <c r="F27" s="13">
        <f>E27*0.6</f>
        <v>55.35</v>
      </c>
      <c r="G27" s="14">
        <f>VLOOKUP(D27,面试成绩汇总表!D27:F86,3,0)</f>
        <v>64.33</v>
      </c>
      <c r="H27" s="14">
        <f>G27*0.4</f>
        <v>25.732</v>
      </c>
      <c r="I27" s="14">
        <f>F27+H27</f>
        <v>81.082</v>
      </c>
      <c r="J27" s="11">
        <f>RANK(I27,$I$3:$I$62,0)</f>
        <v>25</v>
      </c>
      <c r="K27" s="11"/>
    </row>
    <row r="28" s="2" customFormat="1" ht="32" customHeight="1" spans="1:11">
      <c r="A28" s="11">
        <v>26</v>
      </c>
      <c r="B28" s="12" t="s">
        <v>8</v>
      </c>
      <c r="C28" s="12" t="s">
        <v>143</v>
      </c>
      <c r="D28" s="12" t="s">
        <v>144</v>
      </c>
      <c r="E28" s="12">
        <v>88.6</v>
      </c>
      <c r="F28" s="13">
        <f>E28*0.6</f>
        <v>53.16</v>
      </c>
      <c r="G28" s="14">
        <f>VLOOKUP(D28,面试成绩汇总表!D53:F112,3,0)</f>
        <v>69</v>
      </c>
      <c r="H28" s="14">
        <f>G28*0.4</f>
        <v>27.6</v>
      </c>
      <c r="I28" s="14">
        <f>F28+H28</f>
        <v>80.76</v>
      </c>
      <c r="J28" s="11">
        <f>RANK(I28,$I$3:$I$62,0)</f>
        <v>26</v>
      </c>
      <c r="K28" s="11"/>
    </row>
    <row r="29" s="2" customFormat="1" ht="32" customHeight="1" spans="1:11">
      <c r="A29" s="11">
        <v>27</v>
      </c>
      <c r="B29" s="12" t="s">
        <v>8</v>
      </c>
      <c r="C29" s="12" t="s">
        <v>131</v>
      </c>
      <c r="D29" s="12" t="s">
        <v>132</v>
      </c>
      <c r="E29" s="12">
        <v>89.5</v>
      </c>
      <c r="F29" s="13">
        <f>E29*0.6</f>
        <v>53.7</v>
      </c>
      <c r="G29" s="14">
        <f>VLOOKUP(D29,面试成绩汇总表!D49:F108,3,0)</f>
        <v>67</v>
      </c>
      <c r="H29" s="14">
        <f>G29*0.4</f>
        <v>26.8</v>
      </c>
      <c r="I29" s="14">
        <f>F29+H29</f>
        <v>80.5</v>
      </c>
      <c r="J29" s="11">
        <f>RANK(I29,$I$3:$I$62,0)</f>
        <v>27</v>
      </c>
      <c r="K29" s="11"/>
    </row>
    <row r="30" s="2" customFormat="1" ht="32" customHeight="1" spans="1:11">
      <c r="A30" s="11">
        <v>28</v>
      </c>
      <c r="B30" s="12" t="s">
        <v>8</v>
      </c>
      <c r="C30" s="12" t="s">
        <v>111</v>
      </c>
      <c r="D30" s="12" t="s">
        <v>112</v>
      </c>
      <c r="E30" s="12">
        <v>90.15</v>
      </c>
      <c r="F30" s="13">
        <f>E30*0.6</f>
        <v>54.09</v>
      </c>
      <c r="G30" s="14">
        <f>VLOOKUP(D30,面试成绩汇总表!D41:F100,3,0)</f>
        <v>66</v>
      </c>
      <c r="H30" s="14">
        <f>G30*0.4</f>
        <v>26.4</v>
      </c>
      <c r="I30" s="14">
        <f>F30+H30</f>
        <v>80.49</v>
      </c>
      <c r="J30" s="11">
        <f>RANK(I30,$I$3:$I$62,0)</f>
        <v>28</v>
      </c>
      <c r="K30" s="11"/>
    </row>
    <row r="31" s="2" customFormat="1" ht="32" customHeight="1" spans="1:11">
      <c r="A31" s="11">
        <v>29</v>
      </c>
      <c r="B31" s="12" t="s">
        <v>8</v>
      </c>
      <c r="C31" s="12" t="s">
        <v>84</v>
      </c>
      <c r="D31" s="12" t="s">
        <v>85</v>
      </c>
      <c r="E31" s="12">
        <v>91.95</v>
      </c>
      <c r="F31" s="13">
        <f>E31*0.6</f>
        <v>55.17</v>
      </c>
      <c r="G31" s="14">
        <f>VLOOKUP(D31,面试成绩汇总表!D30:F89,3,0)</f>
        <v>63</v>
      </c>
      <c r="H31" s="14">
        <f>G31*0.4</f>
        <v>25.2</v>
      </c>
      <c r="I31" s="14">
        <f>F31+H31</f>
        <v>80.37</v>
      </c>
      <c r="J31" s="11">
        <f>RANK(I31,$I$3:$I$62,0)</f>
        <v>29</v>
      </c>
      <c r="K31" s="11"/>
    </row>
    <row r="32" s="2" customFormat="1" ht="32" customHeight="1" spans="1:11">
      <c r="A32" s="11">
        <v>30</v>
      </c>
      <c r="B32" s="12" t="s">
        <v>8</v>
      </c>
      <c r="C32" s="12" t="s">
        <v>168</v>
      </c>
      <c r="D32" s="12" t="s">
        <v>169</v>
      </c>
      <c r="E32" s="12">
        <v>87.85</v>
      </c>
      <c r="F32" s="13">
        <f>E32*0.6</f>
        <v>52.71</v>
      </c>
      <c r="G32" s="14">
        <f>VLOOKUP(D32,面试成绩汇总表!D62:F121,3,0)</f>
        <v>68.67</v>
      </c>
      <c r="H32" s="14">
        <f>G32*0.4</f>
        <v>27.468</v>
      </c>
      <c r="I32" s="14">
        <f>F32+H32</f>
        <v>80.178</v>
      </c>
      <c r="J32" s="11">
        <f>RANK(I32,$I$3:$I$62,0)</f>
        <v>30</v>
      </c>
      <c r="K32" s="11"/>
    </row>
    <row r="33" s="2" customFormat="1" ht="32" customHeight="1" spans="1:11">
      <c r="A33" s="11">
        <v>31</v>
      </c>
      <c r="B33" s="12" t="s">
        <v>8</v>
      </c>
      <c r="C33" s="12" t="s">
        <v>94</v>
      </c>
      <c r="D33" s="12" t="s">
        <v>95</v>
      </c>
      <c r="E33" s="12">
        <v>91.4</v>
      </c>
      <c r="F33" s="13">
        <f>E33*0.6</f>
        <v>54.84</v>
      </c>
      <c r="G33" s="14">
        <f>VLOOKUP(D33,面试成绩汇总表!D34:F93,3,0)</f>
        <v>62</v>
      </c>
      <c r="H33" s="14">
        <f>G33*0.4</f>
        <v>24.8</v>
      </c>
      <c r="I33" s="14">
        <f>F33+H33</f>
        <v>79.64</v>
      </c>
      <c r="J33" s="11">
        <f>RANK(I33,$I$3:$I$62,0)</f>
        <v>31</v>
      </c>
      <c r="K33" s="11"/>
    </row>
    <row r="34" s="2" customFormat="1" ht="32" customHeight="1" spans="1:11">
      <c r="A34" s="11">
        <v>32</v>
      </c>
      <c r="B34" s="12" t="s">
        <v>8</v>
      </c>
      <c r="C34" s="12" t="s">
        <v>151</v>
      </c>
      <c r="D34" s="12" t="s">
        <v>152</v>
      </c>
      <c r="E34" s="12">
        <v>88.35</v>
      </c>
      <c r="F34" s="13">
        <f>E34*0.6</f>
        <v>53.01</v>
      </c>
      <c r="G34" s="14">
        <f>VLOOKUP(D34,面试成绩汇总表!D56:F115,3,0)</f>
        <v>66.33</v>
      </c>
      <c r="H34" s="14">
        <f>G34*0.4</f>
        <v>26.532</v>
      </c>
      <c r="I34" s="14">
        <f>F34+H34</f>
        <v>79.542</v>
      </c>
      <c r="J34" s="11">
        <f>RANK(I34,$I$3:$I$62,0)</f>
        <v>32</v>
      </c>
      <c r="K34" s="11"/>
    </row>
    <row r="35" s="2" customFormat="1" ht="32" customHeight="1" spans="1:11">
      <c r="A35" s="11">
        <v>33</v>
      </c>
      <c r="B35" s="12" t="s">
        <v>8</v>
      </c>
      <c r="C35" s="12" t="s">
        <v>123</v>
      </c>
      <c r="D35" s="12" t="s">
        <v>124</v>
      </c>
      <c r="E35" s="12">
        <v>89.65</v>
      </c>
      <c r="F35" s="13">
        <f>E35*0.6</f>
        <v>53.79</v>
      </c>
      <c r="G35" s="14">
        <f>VLOOKUP(D35,面试成绩汇总表!D46:F105,3,0)</f>
        <v>64.33</v>
      </c>
      <c r="H35" s="14">
        <f>G35*0.4</f>
        <v>25.732</v>
      </c>
      <c r="I35" s="14">
        <f>F35+H35</f>
        <v>79.522</v>
      </c>
      <c r="J35" s="11">
        <f>RANK(I35,$I$3:$I$62,0)</f>
        <v>33</v>
      </c>
      <c r="K35" s="11"/>
    </row>
    <row r="36" s="2" customFormat="1" ht="32" customHeight="1" spans="1:11">
      <c r="A36" s="11">
        <v>34</v>
      </c>
      <c r="B36" s="12" t="s">
        <v>8</v>
      </c>
      <c r="C36" s="12" t="s">
        <v>165</v>
      </c>
      <c r="D36" s="12" t="s">
        <v>166</v>
      </c>
      <c r="E36" s="12">
        <v>87.85</v>
      </c>
      <c r="F36" s="13">
        <f>E36*0.6</f>
        <v>52.71</v>
      </c>
      <c r="G36" s="14">
        <f>VLOOKUP(D36,面试成绩汇总表!D61:F120,3,0)</f>
        <v>66</v>
      </c>
      <c r="H36" s="14">
        <f>G36*0.4</f>
        <v>26.4</v>
      </c>
      <c r="I36" s="14">
        <f>F36+H36</f>
        <v>79.11</v>
      </c>
      <c r="J36" s="11">
        <f>RANK(I36,$I$3:$I$62,0)</f>
        <v>34</v>
      </c>
      <c r="K36" s="11"/>
    </row>
    <row r="37" s="2" customFormat="1" ht="32" customHeight="1" spans="1:11">
      <c r="A37" s="11">
        <v>35</v>
      </c>
      <c r="B37" s="12" t="s">
        <v>8</v>
      </c>
      <c r="C37" s="12" t="s">
        <v>128</v>
      </c>
      <c r="D37" s="12" t="s">
        <v>129</v>
      </c>
      <c r="E37" s="12">
        <v>89.55</v>
      </c>
      <c r="F37" s="13">
        <f>E37*0.6</f>
        <v>53.73</v>
      </c>
      <c r="G37" s="14">
        <f>VLOOKUP(D37,面试成绩汇总表!D48:F107,3,0)</f>
        <v>63</v>
      </c>
      <c r="H37" s="14">
        <f>G37*0.4</f>
        <v>25.2</v>
      </c>
      <c r="I37" s="14">
        <f>F37+H37</f>
        <v>78.93</v>
      </c>
      <c r="J37" s="11">
        <f>RANK(I37,$I$3:$I$62,0)</f>
        <v>35</v>
      </c>
      <c r="K37" s="11"/>
    </row>
    <row r="38" s="2" customFormat="1" ht="32" customHeight="1" spans="1:11">
      <c r="A38" s="11">
        <v>36</v>
      </c>
      <c r="B38" s="12" t="s">
        <v>8</v>
      </c>
      <c r="C38" s="12" t="s">
        <v>137</v>
      </c>
      <c r="D38" s="12" t="s">
        <v>138</v>
      </c>
      <c r="E38" s="12">
        <v>88.95</v>
      </c>
      <c r="F38" s="13">
        <f>E38*0.6</f>
        <v>53.37</v>
      </c>
      <c r="G38" s="14">
        <f>VLOOKUP(D38,面试成绩汇总表!D51:F110,3,0)</f>
        <v>63.67</v>
      </c>
      <c r="H38" s="14">
        <f>G38*0.4</f>
        <v>25.468</v>
      </c>
      <c r="I38" s="14">
        <f>F38+H38</f>
        <v>78.838</v>
      </c>
      <c r="J38" s="11">
        <f>RANK(I38,$I$3:$I$62,0)</f>
        <v>36</v>
      </c>
      <c r="K38" s="11"/>
    </row>
    <row r="39" s="2" customFormat="1" ht="32" customHeight="1" spans="1:11">
      <c r="A39" s="11">
        <v>37</v>
      </c>
      <c r="B39" s="12" t="s">
        <v>8</v>
      </c>
      <c r="C39" s="12" t="s">
        <v>160</v>
      </c>
      <c r="D39" s="12" t="s">
        <v>161</v>
      </c>
      <c r="E39" s="12">
        <v>88.05</v>
      </c>
      <c r="F39" s="13">
        <f>E39*0.6</f>
        <v>52.83</v>
      </c>
      <c r="G39" s="14">
        <f>VLOOKUP(D39,面试成绩汇总表!D59:F118,3,0)</f>
        <v>64</v>
      </c>
      <c r="H39" s="14">
        <f>G39*0.4</f>
        <v>25.6</v>
      </c>
      <c r="I39" s="14">
        <f>F39+H39</f>
        <v>78.43</v>
      </c>
      <c r="J39" s="11">
        <f>RANK(I39,$I$3:$I$62,0)</f>
        <v>37</v>
      </c>
      <c r="K39" s="11"/>
    </row>
    <row r="40" s="2" customFormat="1" ht="32" customHeight="1" spans="1:11">
      <c r="A40" s="11">
        <v>38</v>
      </c>
      <c r="B40" s="12" t="s">
        <v>8</v>
      </c>
      <c r="C40" s="12" t="s">
        <v>134</v>
      </c>
      <c r="D40" s="12" t="s">
        <v>135</v>
      </c>
      <c r="E40" s="12">
        <v>89.25</v>
      </c>
      <c r="F40" s="13">
        <f>E40*0.6</f>
        <v>53.55</v>
      </c>
      <c r="G40" s="14">
        <f>VLOOKUP(D40,面试成绩汇总表!D50:F109,3,0)</f>
        <v>61.33</v>
      </c>
      <c r="H40" s="14">
        <f>G40*0.4</f>
        <v>24.532</v>
      </c>
      <c r="I40" s="14">
        <f>F40+H40</f>
        <v>78.082</v>
      </c>
      <c r="J40" s="11">
        <f>RANK(I40,$I$3:$I$62,0)</f>
        <v>38</v>
      </c>
      <c r="K40" s="11"/>
    </row>
    <row r="41" s="2" customFormat="1" ht="32" customHeight="1" spans="1:11">
      <c r="A41" s="11">
        <v>39</v>
      </c>
      <c r="B41" s="12" t="s">
        <v>8</v>
      </c>
      <c r="C41" s="12" t="s">
        <v>154</v>
      </c>
      <c r="D41" s="12" t="s">
        <v>155</v>
      </c>
      <c r="E41" s="12">
        <v>88.1</v>
      </c>
      <c r="F41" s="13">
        <f>E41*0.6</f>
        <v>52.86</v>
      </c>
      <c r="G41" s="14">
        <f>VLOOKUP(D41,面试成绩汇总表!D57:F116,3,0)</f>
        <v>62.67</v>
      </c>
      <c r="H41" s="14">
        <f>G41*0.4</f>
        <v>25.068</v>
      </c>
      <c r="I41" s="14">
        <f>F41+H41</f>
        <v>77.928</v>
      </c>
      <c r="J41" s="11">
        <f>RANK(I41,$I$3:$I$62,0)</f>
        <v>39</v>
      </c>
      <c r="K41" s="11"/>
    </row>
    <row r="42" s="2" customFormat="1" ht="32" customHeight="1" spans="1:11">
      <c r="A42" s="11">
        <v>40</v>
      </c>
      <c r="B42" s="12" t="s">
        <v>8</v>
      </c>
      <c r="C42" s="12" t="s">
        <v>146</v>
      </c>
      <c r="D42" s="12" t="s">
        <v>147</v>
      </c>
      <c r="E42" s="12">
        <v>88.35</v>
      </c>
      <c r="F42" s="13">
        <f>E42*0.6</f>
        <v>53.01</v>
      </c>
      <c r="G42" s="14">
        <f>VLOOKUP(D42,面试成绩汇总表!D54:F113,3,0)</f>
        <v>62</v>
      </c>
      <c r="H42" s="14">
        <f>G42*0.4</f>
        <v>24.8</v>
      </c>
      <c r="I42" s="14">
        <f>F42+H42</f>
        <v>77.81</v>
      </c>
      <c r="J42" s="11">
        <f>RANK(I42,$I$3:$I$62,0)</f>
        <v>40</v>
      </c>
      <c r="K42" s="11"/>
    </row>
    <row r="43" s="2" customFormat="1" ht="32" customHeight="1" spans="1:11">
      <c r="A43" s="11">
        <v>41</v>
      </c>
      <c r="B43" s="12" t="s">
        <v>8</v>
      </c>
      <c r="C43" s="12" t="s">
        <v>157</v>
      </c>
      <c r="D43" s="12" t="s">
        <v>158</v>
      </c>
      <c r="E43" s="12">
        <v>88.1</v>
      </c>
      <c r="F43" s="13">
        <f>E43*0.6</f>
        <v>52.86</v>
      </c>
      <c r="G43" s="14">
        <f>VLOOKUP(D43,面试成绩汇总表!D58:F117,3,0)</f>
        <v>61</v>
      </c>
      <c r="H43" s="14">
        <f>G43*0.4</f>
        <v>24.4</v>
      </c>
      <c r="I43" s="14">
        <f>F43+H43</f>
        <v>77.26</v>
      </c>
      <c r="J43" s="11">
        <f>RANK(I43,$I$3:$I$62,0)</f>
        <v>41</v>
      </c>
      <c r="K43" s="11"/>
    </row>
    <row r="44" s="2" customFormat="1" ht="32" customHeight="1" spans="1:11">
      <c r="A44" s="11">
        <v>42</v>
      </c>
      <c r="B44" s="12" t="s">
        <v>8</v>
      </c>
      <c r="C44" s="12" t="s">
        <v>27</v>
      </c>
      <c r="D44" s="12" t="s">
        <v>28</v>
      </c>
      <c r="E44" s="12">
        <v>96</v>
      </c>
      <c r="F44" s="13">
        <f>E44*0.6</f>
        <v>57.6</v>
      </c>
      <c r="G44" s="14">
        <f>VLOOKUP(D44,面试成绩汇总表!D9:F68,3,0)</f>
        <v>0</v>
      </c>
      <c r="H44" s="14">
        <f>G44*0.4</f>
        <v>0</v>
      </c>
      <c r="I44" s="14">
        <f>F44+H44</f>
        <v>57.6</v>
      </c>
      <c r="J44" s="11">
        <f>RANK(I44,$I$3:$I$62,0)</f>
        <v>42</v>
      </c>
      <c r="K44" s="11" t="s">
        <v>177</v>
      </c>
    </row>
    <row r="45" s="2" customFormat="1" ht="32" customHeight="1" spans="1:11">
      <c r="A45" s="11">
        <v>43</v>
      </c>
      <c r="B45" s="12" t="s">
        <v>8</v>
      </c>
      <c r="C45" s="12" t="s">
        <v>66</v>
      </c>
      <c r="D45" s="12" t="s">
        <v>67</v>
      </c>
      <c r="E45" s="12">
        <v>92.85</v>
      </c>
      <c r="F45" s="13">
        <f>E45*0.6</f>
        <v>55.71</v>
      </c>
      <c r="G45" s="14">
        <f>VLOOKUP(D45,面试成绩汇总表!D22:F81,3,0)</f>
        <v>0</v>
      </c>
      <c r="H45" s="14">
        <f>G45*0.4</f>
        <v>0</v>
      </c>
      <c r="I45" s="14">
        <f>F45+H45</f>
        <v>55.71</v>
      </c>
      <c r="J45" s="11">
        <f>RANK(I45,$I$3:$I$62,0)</f>
        <v>43</v>
      </c>
      <c r="K45" s="11" t="s">
        <v>177</v>
      </c>
    </row>
    <row r="46" s="2" customFormat="1" ht="32" customHeight="1" spans="1:11">
      <c r="A46" s="11">
        <v>44</v>
      </c>
      <c r="B46" s="12" t="s">
        <v>8</v>
      </c>
      <c r="C46" s="12" t="s">
        <v>68</v>
      </c>
      <c r="D46" s="12" t="s">
        <v>69</v>
      </c>
      <c r="E46" s="12">
        <v>92.8</v>
      </c>
      <c r="F46" s="13">
        <f>E46*0.6</f>
        <v>55.68</v>
      </c>
      <c r="G46" s="14">
        <f>VLOOKUP(D46,面试成绩汇总表!D23:F82,3,0)</f>
        <v>0</v>
      </c>
      <c r="H46" s="14">
        <f>G46*0.4</f>
        <v>0</v>
      </c>
      <c r="I46" s="14">
        <f>F46+H46</f>
        <v>55.68</v>
      </c>
      <c r="J46" s="11">
        <f>RANK(I46,$I$3:$I$62,0)</f>
        <v>44</v>
      </c>
      <c r="K46" s="11" t="s">
        <v>177</v>
      </c>
    </row>
    <row r="47" s="2" customFormat="1" ht="32" customHeight="1" spans="1:11">
      <c r="A47" s="11">
        <v>45</v>
      </c>
      <c r="B47" s="12" t="s">
        <v>8</v>
      </c>
      <c r="C47" s="12" t="s">
        <v>70</v>
      </c>
      <c r="D47" s="12" t="s">
        <v>71</v>
      </c>
      <c r="E47" s="12">
        <v>92.8</v>
      </c>
      <c r="F47" s="13">
        <f>E47*0.6</f>
        <v>55.68</v>
      </c>
      <c r="G47" s="14">
        <f>VLOOKUP(D47,面试成绩汇总表!D24:F83,3,0)</f>
        <v>0</v>
      </c>
      <c r="H47" s="14">
        <f>G47*0.4</f>
        <v>0</v>
      </c>
      <c r="I47" s="14">
        <f>F47+H47</f>
        <v>55.68</v>
      </c>
      <c r="J47" s="11">
        <f>RANK(I47,$I$3:$I$62,0)</f>
        <v>44</v>
      </c>
      <c r="K47" s="11" t="s">
        <v>177</v>
      </c>
    </row>
    <row r="48" s="2" customFormat="1" ht="32" customHeight="1" spans="1:11">
      <c r="A48" s="11">
        <v>46</v>
      </c>
      <c r="B48" s="12" t="s">
        <v>8</v>
      </c>
      <c r="C48" s="12" t="s">
        <v>75</v>
      </c>
      <c r="D48" s="12" t="s">
        <v>76</v>
      </c>
      <c r="E48" s="12">
        <v>92.25</v>
      </c>
      <c r="F48" s="13">
        <f>E48*0.6</f>
        <v>55.35</v>
      </c>
      <c r="G48" s="14">
        <f>VLOOKUP(D48,面试成绩汇总表!D26:F85,3,0)</f>
        <v>0</v>
      </c>
      <c r="H48" s="14">
        <f>G48*0.4</f>
        <v>0</v>
      </c>
      <c r="I48" s="14">
        <f>F48+H48</f>
        <v>55.35</v>
      </c>
      <c r="J48" s="11">
        <f>RANK(I48,$I$3:$I$62,0)</f>
        <v>46</v>
      </c>
      <c r="K48" s="11" t="s">
        <v>177</v>
      </c>
    </row>
    <row r="49" s="2" customFormat="1" ht="32" customHeight="1" spans="1:11">
      <c r="A49" s="11">
        <v>47</v>
      </c>
      <c r="B49" s="12" t="s">
        <v>8</v>
      </c>
      <c r="C49" s="12" t="s">
        <v>80</v>
      </c>
      <c r="D49" s="12" t="s">
        <v>81</v>
      </c>
      <c r="E49" s="12">
        <v>92.2</v>
      </c>
      <c r="F49" s="13">
        <f>E49*0.6</f>
        <v>55.32</v>
      </c>
      <c r="G49" s="14">
        <f>VLOOKUP(D49,面试成绩汇总表!D28:F87,3,0)</f>
        <v>0</v>
      </c>
      <c r="H49" s="14">
        <f>G49*0.4</f>
        <v>0</v>
      </c>
      <c r="I49" s="14">
        <f>F49+H49</f>
        <v>55.32</v>
      </c>
      <c r="J49" s="11">
        <f>RANK(I49,$I$3:$I$62,0)</f>
        <v>47</v>
      </c>
      <c r="K49" s="11" t="s">
        <v>177</v>
      </c>
    </row>
    <row r="50" s="2" customFormat="1" ht="32" customHeight="1" spans="1:11">
      <c r="A50" s="11">
        <v>48</v>
      </c>
      <c r="B50" s="12" t="s">
        <v>8</v>
      </c>
      <c r="C50" s="12" t="s">
        <v>82</v>
      </c>
      <c r="D50" s="12" t="s">
        <v>83</v>
      </c>
      <c r="E50" s="12">
        <v>92.2</v>
      </c>
      <c r="F50" s="13">
        <f>E50*0.6</f>
        <v>55.32</v>
      </c>
      <c r="G50" s="14">
        <f>VLOOKUP(D50,面试成绩汇总表!D29:F88,3,0)</f>
        <v>0</v>
      </c>
      <c r="H50" s="14">
        <f>G50*0.4</f>
        <v>0</v>
      </c>
      <c r="I50" s="14">
        <f>F50+H50</f>
        <v>55.32</v>
      </c>
      <c r="J50" s="11">
        <f>RANK(I50,$I$3:$I$62,0)</f>
        <v>47</v>
      </c>
      <c r="K50" s="11" t="s">
        <v>177</v>
      </c>
    </row>
    <row r="51" s="2" customFormat="1" ht="32" customHeight="1" spans="1:11">
      <c r="A51" s="11">
        <v>49</v>
      </c>
      <c r="B51" s="12" t="s">
        <v>8</v>
      </c>
      <c r="C51" s="12" t="s">
        <v>87</v>
      </c>
      <c r="D51" s="12" t="s">
        <v>88</v>
      </c>
      <c r="E51" s="12">
        <v>91.9</v>
      </c>
      <c r="F51" s="13">
        <f>E51*0.6</f>
        <v>55.14</v>
      </c>
      <c r="G51" s="14">
        <f>VLOOKUP(D51,面试成绩汇总表!D31:F90,3,0)</f>
        <v>0</v>
      </c>
      <c r="H51" s="14">
        <f>G51*0.4</f>
        <v>0</v>
      </c>
      <c r="I51" s="14">
        <f>F51+H51</f>
        <v>55.14</v>
      </c>
      <c r="J51" s="11">
        <f>RANK(I51,$I$3:$I$62,0)</f>
        <v>49</v>
      </c>
      <c r="K51" s="11" t="s">
        <v>177</v>
      </c>
    </row>
    <row r="52" s="2" customFormat="1" ht="32" customHeight="1" spans="1:11">
      <c r="A52" s="11">
        <v>50</v>
      </c>
      <c r="B52" s="12" t="s">
        <v>8</v>
      </c>
      <c r="C52" s="12" t="s">
        <v>92</v>
      </c>
      <c r="D52" s="12" t="s">
        <v>93</v>
      </c>
      <c r="E52" s="12">
        <v>91.65</v>
      </c>
      <c r="F52" s="13">
        <f>E52*0.6</f>
        <v>54.99</v>
      </c>
      <c r="G52" s="14">
        <f>VLOOKUP(D52,面试成绩汇总表!D33:F92,3,0)</f>
        <v>0</v>
      </c>
      <c r="H52" s="14">
        <f>G52*0.4</f>
        <v>0</v>
      </c>
      <c r="I52" s="14">
        <f>F52+H52</f>
        <v>54.99</v>
      </c>
      <c r="J52" s="11">
        <f>RANK(I52,$I$3:$I$62,0)</f>
        <v>50</v>
      </c>
      <c r="K52" s="11" t="s">
        <v>177</v>
      </c>
    </row>
    <row r="53" s="2" customFormat="1" ht="32" customHeight="1" spans="1:11">
      <c r="A53" s="11">
        <v>51</v>
      </c>
      <c r="B53" s="12" t="s">
        <v>8</v>
      </c>
      <c r="C53" s="12" t="s">
        <v>100</v>
      </c>
      <c r="D53" s="12" t="s">
        <v>101</v>
      </c>
      <c r="E53" s="12">
        <v>91.1</v>
      </c>
      <c r="F53" s="13">
        <f>E53*0.6</f>
        <v>54.66</v>
      </c>
      <c r="G53" s="14">
        <f>VLOOKUP(D53,面试成绩汇总表!D36:F95,3,0)</f>
        <v>0</v>
      </c>
      <c r="H53" s="14">
        <f>G53*0.4</f>
        <v>0</v>
      </c>
      <c r="I53" s="14">
        <f>F53+H53</f>
        <v>54.66</v>
      </c>
      <c r="J53" s="11">
        <f>RANK(I53,$I$3:$I$62,0)</f>
        <v>51</v>
      </c>
      <c r="K53" s="11" t="s">
        <v>177</v>
      </c>
    </row>
    <row r="54" s="2" customFormat="1" ht="32" customHeight="1" spans="1:11">
      <c r="A54" s="11">
        <v>52</v>
      </c>
      <c r="B54" s="12" t="s">
        <v>8</v>
      </c>
      <c r="C54" s="12" t="s">
        <v>105</v>
      </c>
      <c r="D54" s="12" t="s">
        <v>106</v>
      </c>
      <c r="E54" s="12">
        <v>91.05</v>
      </c>
      <c r="F54" s="13">
        <f>E54*0.6</f>
        <v>54.63</v>
      </c>
      <c r="G54" s="14">
        <f>VLOOKUP(D54,面试成绩汇总表!D38:F97,3,0)</f>
        <v>0</v>
      </c>
      <c r="H54" s="14">
        <f>G54*0.4</f>
        <v>0</v>
      </c>
      <c r="I54" s="14">
        <f>F54+H54</f>
        <v>54.63</v>
      </c>
      <c r="J54" s="11">
        <f>RANK(I54,$I$3:$I$62,0)</f>
        <v>52</v>
      </c>
      <c r="K54" s="11" t="s">
        <v>177</v>
      </c>
    </row>
    <row r="55" s="2" customFormat="1" ht="32" customHeight="1" spans="1:11">
      <c r="A55" s="11">
        <v>53</v>
      </c>
      <c r="B55" s="12" t="s">
        <v>8</v>
      </c>
      <c r="C55" s="12" t="s">
        <v>107</v>
      </c>
      <c r="D55" s="12" t="s">
        <v>108</v>
      </c>
      <c r="E55" s="12">
        <v>90.5</v>
      </c>
      <c r="F55" s="13">
        <f>E55*0.6</f>
        <v>54.3</v>
      </c>
      <c r="G55" s="14">
        <f>VLOOKUP(D55,面试成绩汇总表!D39:F98,3,0)</f>
        <v>0</v>
      </c>
      <c r="H55" s="14">
        <f>G55*0.4</f>
        <v>0</v>
      </c>
      <c r="I55" s="14">
        <f>F55+H55</f>
        <v>54.3</v>
      </c>
      <c r="J55" s="11">
        <f>RANK(I55,$I$3:$I$62,0)</f>
        <v>53</v>
      </c>
      <c r="K55" s="11" t="s">
        <v>177</v>
      </c>
    </row>
    <row r="56" s="2" customFormat="1" ht="32" customHeight="1" spans="1:11">
      <c r="A56" s="11">
        <v>54</v>
      </c>
      <c r="B56" s="12" t="s">
        <v>8</v>
      </c>
      <c r="C56" s="12" t="s">
        <v>109</v>
      </c>
      <c r="D56" s="12" t="s">
        <v>110</v>
      </c>
      <c r="E56" s="12">
        <v>90.2</v>
      </c>
      <c r="F56" s="13">
        <f>E56*0.6</f>
        <v>54.12</v>
      </c>
      <c r="G56" s="14">
        <f>VLOOKUP(D56,面试成绩汇总表!D40:F99,3,0)</f>
        <v>0</v>
      </c>
      <c r="H56" s="14">
        <f>G56*0.4</f>
        <v>0</v>
      </c>
      <c r="I56" s="14">
        <f>F56+H56</f>
        <v>54.12</v>
      </c>
      <c r="J56" s="11">
        <f>RANK(I56,$I$3:$I$62,0)</f>
        <v>54</v>
      </c>
      <c r="K56" s="11" t="s">
        <v>177</v>
      </c>
    </row>
    <row r="57" s="2" customFormat="1" ht="32" customHeight="1" spans="1:11">
      <c r="A57" s="11">
        <v>55</v>
      </c>
      <c r="B57" s="12" t="s">
        <v>8</v>
      </c>
      <c r="C57" s="12" t="s">
        <v>117</v>
      </c>
      <c r="D57" s="12" t="s">
        <v>118</v>
      </c>
      <c r="E57" s="12">
        <v>90.15</v>
      </c>
      <c r="F57" s="13">
        <f>E57*0.6</f>
        <v>54.09</v>
      </c>
      <c r="G57" s="14">
        <f>VLOOKUP(D57,面试成绩汇总表!D43:F102,3,0)</f>
        <v>0</v>
      </c>
      <c r="H57" s="14">
        <f>G57*0.4</f>
        <v>0</v>
      </c>
      <c r="I57" s="14">
        <f>F57+H57</f>
        <v>54.09</v>
      </c>
      <c r="J57" s="11">
        <f>RANK(I57,$I$3:$I$62,0)</f>
        <v>55</v>
      </c>
      <c r="K57" s="11" t="s">
        <v>177</v>
      </c>
    </row>
    <row r="58" s="2" customFormat="1" ht="32" customHeight="1" spans="1:11">
      <c r="A58" s="11">
        <v>56</v>
      </c>
      <c r="B58" s="12" t="s">
        <v>8</v>
      </c>
      <c r="C58" s="12" t="s">
        <v>119</v>
      </c>
      <c r="D58" s="12" t="s">
        <v>120</v>
      </c>
      <c r="E58" s="12">
        <v>89.85</v>
      </c>
      <c r="F58" s="13">
        <f>E58*0.6</f>
        <v>53.91</v>
      </c>
      <c r="G58" s="14">
        <f>VLOOKUP(D58,面试成绩汇总表!D44:F103,3,0)</f>
        <v>0</v>
      </c>
      <c r="H58" s="14">
        <f>G58*0.4</f>
        <v>0</v>
      </c>
      <c r="I58" s="14">
        <f>F58+H58</f>
        <v>53.91</v>
      </c>
      <c r="J58" s="11">
        <f>RANK(I58,$I$3:$I$62,0)</f>
        <v>56</v>
      </c>
      <c r="K58" s="11" t="s">
        <v>177</v>
      </c>
    </row>
    <row r="59" s="2" customFormat="1" ht="32" customHeight="1" spans="1:11">
      <c r="A59" s="11">
        <v>57</v>
      </c>
      <c r="B59" s="12" t="s">
        <v>8</v>
      </c>
      <c r="C59" s="12" t="s">
        <v>121</v>
      </c>
      <c r="D59" s="12" t="s">
        <v>122</v>
      </c>
      <c r="E59" s="12">
        <v>89.85</v>
      </c>
      <c r="F59" s="13">
        <f>E59*0.6</f>
        <v>53.91</v>
      </c>
      <c r="G59" s="14">
        <f>VLOOKUP(D59,面试成绩汇总表!D45:F104,3,0)</f>
        <v>0</v>
      </c>
      <c r="H59" s="14">
        <f>G59*0.4</f>
        <v>0</v>
      </c>
      <c r="I59" s="14">
        <f>F59+H59</f>
        <v>53.91</v>
      </c>
      <c r="J59" s="11">
        <f>RANK(I59,$I$3:$I$62,0)</f>
        <v>56</v>
      </c>
      <c r="K59" s="11" t="s">
        <v>177</v>
      </c>
    </row>
    <row r="60" s="2" customFormat="1" ht="32" customHeight="1" spans="1:11">
      <c r="A60" s="11">
        <v>58</v>
      </c>
      <c r="B60" s="12" t="s">
        <v>8</v>
      </c>
      <c r="C60" s="12" t="s">
        <v>126</v>
      </c>
      <c r="D60" s="12" t="s">
        <v>127</v>
      </c>
      <c r="E60" s="12">
        <v>89.6</v>
      </c>
      <c r="F60" s="13">
        <f>E60*0.6</f>
        <v>53.76</v>
      </c>
      <c r="G60" s="14">
        <f>VLOOKUP(D60,面试成绩汇总表!D47:F106,3,0)</f>
        <v>0</v>
      </c>
      <c r="H60" s="14">
        <f>G60*0.4</f>
        <v>0</v>
      </c>
      <c r="I60" s="14">
        <f>F60+H60</f>
        <v>53.76</v>
      </c>
      <c r="J60" s="11">
        <f>RANK(I60,$I$3:$I$62,0)</f>
        <v>58</v>
      </c>
      <c r="K60" s="11" t="s">
        <v>177</v>
      </c>
    </row>
    <row r="61" s="2" customFormat="1" ht="32" customHeight="1" spans="1:11">
      <c r="A61" s="11">
        <v>59</v>
      </c>
      <c r="B61" s="12" t="s">
        <v>8</v>
      </c>
      <c r="C61" s="12" t="s">
        <v>149</v>
      </c>
      <c r="D61" s="12" t="s">
        <v>150</v>
      </c>
      <c r="E61" s="12">
        <v>88.35</v>
      </c>
      <c r="F61" s="13">
        <f>E61*0.6</f>
        <v>53.01</v>
      </c>
      <c r="G61" s="14">
        <f>VLOOKUP(D61,面试成绩汇总表!D55:F114,3,0)</f>
        <v>0</v>
      </c>
      <c r="H61" s="14">
        <f>G61*0.4</f>
        <v>0</v>
      </c>
      <c r="I61" s="14">
        <f>F61+H61</f>
        <v>53.01</v>
      </c>
      <c r="J61" s="11">
        <f>RANK(I61,$I$3:$I$62,0)</f>
        <v>59</v>
      </c>
      <c r="K61" s="11" t="s">
        <v>177</v>
      </c>
    </row>
    <row r="62" s="2" customFormat="1" ht="32" customHeight="1" spans="1:11">
      <c r="A62" s="11">
        <v>60</v>
      </c>
      <c r="B62" s="12" t="s">
        <v>8</v>
      </c>
      <c r="C62" s="12" t="s">
        <v>163</v>
      </c>
      <c r="D62" s="12" t="s">
        <v>164</v>
      </c>
      <c r="E62" s="12">
        <v>88.05</v>
      </c>
      <c r="F62" s="13">
        <f>E62*0.6</f>
        <v>52.83</v>
      </c>
      <c r="G62" s="14">
        <f>VLOOKUP(D62,面试成绩汇总表!D60:F119,3,0)</f>
        <v>0</v>
      </c>
      <c r="H62" s="14">
        <f>G62*0.4</f>
        <v>0</v>
      </c>
      <c r="I62" s="14">
        <f>F62+H62</f>
        <v>52.83</v>
      </c>
      <c r="J62" s="11">
        <f>RANK(I62,$I$3:$I$62,0)</f>
        <v>60</v>
      </c>
      <c r="K62" s="11" t="s">
        <v>177</v>
      </c>
    </row>
  </sheetData>
  <sheetProtection password="E827" sheet="1" selectLockedCells="1" selectUnlockedCells="1" objects="1"/>
  <autoFilter ref="A2:K62">
    <sortState ref="A3:K62">
      <sortCondition ref="J2"/>
    </sortState>
    <extLst/>
  </autoFilter>
  <mergeCells count="1">
    <mergeCell ref="A1:K1"/>
  </mergeCells>
  <printOptions horizontalCentered="1"/>
  <pageMargins left="0.0388888888888889" right="0.0388888888888889" top="0.393055555555556" bottom="0.393055555555556" header="0.314583333333333" footer="0.196527777777778"/>
  <pageSetup paperSize="9" orientation="landscape" horizontalDpi="600"/>
  <headerFooter>
    <oddFooter>&amp;C第 &amp;P 页，共 &amp;N 页</oddFooter>
  </headerFooter>
  <rowBreaks count="1" manualBreakCount="1">
    <brk id="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面试成绩汇总表</vt:lpstr>
      <vt:lpstr>综合成绩汇总表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2021-01-27T03:50:28Z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false</vt:bool>
  </property>
</Properties>
</file>